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ounties-my.sharepoint.com/personal/jspence_arorp_org/Documents/ARORP/Proposals/2023 Proposals/ARORP23-026 WACGC Horizon/23-026 Annual Evaluation/"/>
    </mc:Choice>
  </mc:AlternateContent>
  <xr:revisionPtr revIDLastSave="0" documentId="8_{9BAA8FF4-E47A-F14F-935A-7C734E86BD29}" xr6:coauthVersionLast="47" xr6:coauthVersionMax="47" xr10:uidLastSave="{00000000-0000-0000-0000-000000000000}"/>
  <bookViews>
    <workbookView xWindow="0" yWindow="760" windowWidth="34560" windowHeight="20060" activeTab="3" xr2:uid="{BBB1E5D6-1499-4DFA-96AC-F71946CCEDE4}"/>
  </bookViews>
  <sheets>
    <sheet name="Budget Before Request" sheetId="1" r:id="rId1"/>
    <sheet name="Requested Revision" sheetId="6" r:id="rId2"/>
    <sheet name="Breakouts" sheetId="5" r:id="rId3"/>
    <sheet name="Additional Breakouts" sheetId="4" r:id="rId4"/>
  </sheets>
  <definedNames>
    <definedName name="_xlnm._FilterDatabase" localSheetId="3" hidden="1">'Additional Breakouts'!$A$1:$T$29</definedName>
  </definedNames>
  <calcPr calcId="191029"/>
  <pivotCaches>
    <pivotCache cacheId="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6" l="1"/>
  <c r="D6" i="6"/>
  <c r="D5" i="6"/>
  <c r="D4" i="6"/>
  <c r="D3" i="6"/>
  <c r="D9" i="6" s="1"/>
  <c r="B9" i="6"/>
  <c r="H15" i="1" l="1"/>
  <c r="H16" i="5"/>
  <c r="H9" i="1"/>
  <c r="H10" i="1"/>
  <c r="H11" i="1"/>
  <c r="H12" i="1"/>
  <c r="H13" i="1"/>
  <c r="H8" i="1"/>
  <c r="C15" i="1"/>
  <c r="F13" i="1"/>
  <c r="F12" i="1"/>
  <c r="F11" i="1"/>
  <c r="F10" i="1"/>
  <c r="F9" i="1"/>
  <c r="F8" i="1"/>
  <c r="F15" i="1" l="1"/>
</calcChain>
</file>

<file path=xl/sharedStrings.xml><?xml version="1.0" encoding="utf-8"?>
<sst xmlns="http://schemas.openxmlformats.org/spreadsheetml/2006/main" count="388" uniqueCount="151">
  <si>
    <t xml:space="preserve">Project Title: </t>
  </si>
  <si>
    <t xml:space="preserve">Quarter: </t>
  </si>
  <si>
    <t>Category</t>
  </si>
  <si>
    <t>Description</t>
  </si>
  <si>
    <t>Annual Amount</t>
  </si>
  <si>
    <t>Spent to Date</t>
  </si>
  <si>
    <t xml:space="preserve">Amount Left to Spend </t>
  </si>
  <si>
    <t xml:space="preserve">Plan to Spend </t>
  </si>
  <si>
    <t>Amount Left to Spend:</t>
  </si>
  <si>
    <t>Spent to Date:</t>
  </si>
  <si>
    <t xml:space="preserve">Annual Budget: </t>
  </si>
  <si>
    <t>Annual Amount Notes</t>
  </si>
  <si>
    <t>Spend to Date Notes</t>
  </si>
  <si>
    <t>Yes</t>
  </si>
  <si>
    <t xml:space="preserve">Does this plan align with project milestones? </t>
  </si>
  <si>
    <t xml:space="preserve">You are responsible for keeping track of receipts for all purchases for your agency’s records. You will not submit receipts to ARORP unless requested. </t>
  </si>
  <si>
    <t>Organization:</t>
  </si>
  <si>
    <t>Western Arkansas Counseling &amp; Guidance Center</t>
  </si>
  <si>
    <t>Net Amount</t>
  </si>
  <si>
    <t>(blank)</t>
  </si>
  <si>
    <t>Grand Total</t>
  </si>
  <si>
    <t>Horizon Renewal Center ARORP23-026</t>
  </si>
  <si>
    <t>Renovation</t>
  </si>
  <si>
    <t xml:space="preserve">Building renovation </t>
  </si>
  <si>
    <t>Bid provided for grant submission</t>
  </si>
  <si>
    <t>Opiod and SUD Treatement Training</t>
  </si>
  <si>
    <t>Training for staff members</t>
  </si>
  <si>
    <t>CARF Accreditation</t>
  </si>
  <si>
    <t>Kitchen Supplies</t>
  </si>
  <si>
    <t>Erroneous formula, did not contain listed items</t>
  </si>
  <si>
    <t>Furnishings</t>
  </si>
  <si>
    <t>Bedrooms / dining / office / phone sys / etc</t>
  </si>
  <si>
    <t>1061179.R</t>
  </si>
  <si>
    <t>29544</t>
  </si>
  <si>
    <t>00</t>
  </si>
  <si>
    <t>001</t>
  </si>
  <si>
    <t>Construction in Process</t>
  </si>
  <si>
    <t>JE Systems, Inc.</t>
  </si>
  <si>
    <t>1836</t>
  </si>
  <si>
    <t>00100017500</t>
  </si>
  <si>
    <t>28236904-01</t>
  </si>
  <si>
    <t>29556</t>
  </si>
  <si>
    <t>Nabholz Construction Services</t>
  </si>
  <si>
    <t>6067</t>
  </si>
  <si>
    <t>InvoiceDate</t>
  </si>
  <si>
    <t>InvoiceNum</t>
  </si>
  <si>
    <t>CheckNum</t>
  </si>
  <si>
    <t>CheckDate</t>
  </si>
  <si>
    <t>TransDate</t>
  </si>
  <si>
    <t>Year</t>
  </si>
  <si>
    <t>CreditAmt</t>
  </si>
  <si>
    <t>PostedYn</t>
  </si>
  <si>
    <t>Segment4</t>
  </si>
  <si>
    <t>Segment2</t>
  </si>
  <si>
    <t>Segment1</t>
  </si>
  <si>
    <t>Period</t>
  </si>
  <si>
    <t>dbo_trav_GlAccountHeader_view.Desc</t>
  </si>
  <si>
    <t>dbo_tblGlJrnl.Desc</t>
  </si>
  <si>
    <t>DebitAmt</t>
  </si>
  <si>
    <t>Vendor ID</t>
  </si>
  <si>
    <t>AcctId</t>
  </si>
  <si>
    <t>Subcategory</t>
  </si>
  <si>
    <t>Division 01-4 Architectural Design</t>
  </si>
  <si>
    <t xml:space="preserve"> Net Amount</t>
  </si>
  <si>
    <t>Category / Subcategory</t>
  </si>
  <si>
    <t>Architectural Design</t>
  </si>
  <si>
    <t>Phone system</t>
  </si>
  <si>
    <t>Equipment/appliances for commercial kitchen</t>
  </si>
  <si>
    <t>30422</t>
  </si>
  <si>
    <t>28236904-02</t>
  </si>
  <si>
    <t>6308</t>
  </si>
  <si>
    <t>Markham Restaurant Supply</t>
  </si>
  <si>
    <t>31337</t>
  </si>
  <si>
    <t>1122127</t>
  </si>
  <si>
    <t>31263</t>
  </si>
  <si>
    <t>111474</t>
  </si>
  <si>
    <t>31187</t>
  </si>
  <si>
    <t>28236904-04</t>
  </si>
  <si>
    <t>31032</t>
  </si>
  <si>
    <t>28236904-03</t>
  </si>
  <si>
    <t>90042064042</t>
  </si>
  <si>
    <t>6486</t>
  </si>
  <si>
    <t>Ollie's Lumber Co., Inc.</t>
  </si>
  <si>
    <t>Maintenance - Buildings</t>
  </si>
  <si>
    <t>900</t>
  </si>
  <si>
    <t>42</t>
  </si>
  <si>
    <t>31819</t>
  </si>
  <si>
    <t>183828</t>
  </si>
  <si>
    <t>209</t>
  </si>
  <si>
    <t>Yeagers</t>
  </si>
  <si>
    <t>31994</t>
  </si>
  <si>
    <t>60375 0224</t>
  </si>
  <si>
    <t>6243</t>
  </si>
  <si>
    <t>Capital One</t>
  </si>
  <si>
    <t>32029</t>
  </si>
  <si>
    <t>632204 031924</t>
  </si>
  <si>
    <t>90042059042</t>
  </si>
  <si>
    <t>32012</t>
  </si>
  <si>
    <t>112773</t>
  </si>
  <si>
    <t>90042068042</t>
  </si>
  <si>
    <t>6488</t>
  </si>
  <si>
    <t>Amazon Capital Services</t>
  </si>
  <si>
    <t>Furniture - Exp</t>
  </si>
  <si>
    <t>32028</t>
  </si>
  <si>
    <t>17K4-CDJG-D7LR</t>
  </si>
  <si>
    <t>90042063542</t>
  </si>
  <si>
    <t>Linens</t>
  </si>
  <si>
    <t>16TG-774W-7H3K</t>
  </si>
  <si>
    <t>176X-HV61-9CVG</t>
  </si>
  <si>
    <t>1J7J-DNGQ-L6CF</t>
  </si>
  <si>
    <t>5209</t>
  </si>
  <si>
    <t>Cornerstone Land</t>
  </si>
  <si>
    <t>31806</t>
  </si>
  <si>
    <t>24-200</t>
  </si>
  <si>
    <t>184068</t>
  </si>
  <si>
    <t>1KQV-RFGK-CQX1</t>
  </si>
  <si>
    <t>1KCM-GC1Q-3XJT</t>
  </si>
  <si>
    <t>31813</t>
  </si>
  <si>
    <t>112568</t>
  </si>
  <si>
    <t>6450</t>
  </si>
  <si>
    <t>CAM Equipment Rental LLC</t>
  </si>
  <si>
    <t>31818</t>
  </si>
  <si>
    <t>5272</t>
  </si>
  <si>
    <t>4728</t>
  </si>
  <si>
    <t>Rachel Abshere</t>
  </si>
  <si>
    <t>31960</t>
  </si>
  <si>
    <t>MAR24 REIMB1</t>
  </si>
  <si>
    <t>1F9R-117W-Q7T3</t>
  </si>
  <si>
    <t>90000079042</t>
  </si>
  <si>
    <t>1804</t>
  </si>
  <si>
    <t>CARF International</t>
  </si>
  <si>
    <t>31769</t>
  </si>
  <si>
    <t>SI-71480</t>
  </si>
  <si>
    <t>1PKW-QPHX-XD66</t>
  </si>
  <si>
    <t>6723</t>
  </si>
  <si>
    <t>American Bedding Mfg, Inc</t>
  </si>
  <si>
    <t>31783</t>
  </si>
  <si>
    <t>42995</t>
  </si>
  <si>
    <t>31966</t>
  </si>
  <si>
    <t>28236904-06</t>
  </si>
  <si>
    <t>31557</t>
  </si>
  <si>
    <t>28236904-05</t>
  </si>
  <si>
    <t>Kitchen Equipment</t>
  </si>
  <si>
    <t>Y1-Q4 ending March 31, 2024</t>
  </si>
  <si>
    <t>Spent to Date (Within Approved Budget)</t>
  </si>
  <si>
    <t>Approved</t>
  </si>
  <si>
    <t>Spent</t>
  </si>
  <si>
    <t>Request to move</t>
  </si>
  <si>
    <t>Comments</t>
  </si>
  <si>
    <t>Booneville City Water could not provide enough water to supply our fire suppression system and a 150k water storage tank was required to be able to install the fire suppression. Other cuts had to be made to be able to complete the construction cost</t>
  </si>
  <si>
    <t xml:space="preserve">We request this allocated money be moved to renovations to partially cover the tank required.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</si>
</sst>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dd\-mmm\-yy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/>
    <xf numFmtId="164" fontId="0" fillId="0" borderId="0" xfId="0" applyNumberFormat="1"/>
    <xf numFmtId="44" fontId="2" fillId="0" borderId="0" xfId="0" applyNumberFormat="1" applyFont="1"/>
    <xf numFmtId="44" fontId="0" fillId="0" borderId="0" xfId="0" applyNumberFormat="1"/>
    <xf numFmtId="44" fontId="0" fillId="2" borderId="1" xfId="0" applyNumberFormat="1" applyFill="1" applyBorder="1"/>
    <xf numFmtId="44" fontId="0" fillId="4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right" wrapText="1"/>
    </xf>
    <xf numFmtId="44" fontId="0" fillId="3" borderId="1" xfId="0" applyNumberFormat="1" applyFill="1" applyBorder="1" applyAlignment="1">
      <alignment horizontal="right"/>
    </xf>
    <xf numFmtId="0" fontId="2" fillId="2" borderId="1" xfId="0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44" fontId="2" fillId="2" borderId="1" xfId="0" applyNumberFormat="1" applyFont="1" applyFill="1" applyBorder="1"/>
    <xf numFmtId="0" fontId="3" fillId="0" borderId="1" xfId="0" applyFont="1" applyBorder="1"/>
    <xf numFmtId="44" fontId="3" fillId="0" borderId="1" xfId="0" applyNumberFormat="1" applyFont="1" applyBorder="1"/>
    <xf numFmtId="164" fontId="0" fillId="0" borderId="1" xfId="0" applyNumberFormat="1" applyBorder="1"/>
    <xf numFmtId="0" fontId="3" fillId="0" borderId="1" xfId="0" applyFont="1" applyBorder="1" applyAlignment="1">
      <alignment wrapText="1"/>
    </xf>
    <xf numFmtId="44" fontId="0" fillId="0" borderId="1" xfId="0" applyNumberFormat="1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4" fillId="0" borderId="0" xfId="0" applyFont="1"/>
    <xf numFmtId="0" fontId="0" fillId="0" borderId="0" xfId="0" applyAlignment="1">
      <alignment horizontal="left"/>
    </xf>
    <xf numFmtId="165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165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65" fontId="7" fillId="0" borderId="2" xfId="0" applyNumberFormat="1" applyFont="1" applyBorder="1" applyAlignment="1">
      <alignment horizontal="right" vertical="center"/>
    </xf>
    <xf numFmtId="0" fontId="2" fillId="7" borderId="1" xfId="0" applyFont="1" applyFill="1" applyBorder="1"/>
    <xf numFmtId="8" fontId="0" fillId="0" borderId="1" xfId="0" applyNumberFormat="1" applyBorder="1"/>
    <xf numFmtId="164" fontId="0" fillId="0" borderId="4" xfId="0" applyNumberFormat="1" applyBorder="1"/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seph Lee" refreshedDate="45383.639429282404" createdVersion="8" refreshedVersion="8" minRefreshableVersion="3" recordCount="29" xr:uid="{D26355CA-A3C1-45A7-A38F-E294008DD066}">
  <cacheSource type="worksheet">
    <worksheetSource ref="A1:T1048576" sheet="Additional Breakouts"/>
  </cacheSource>
  <cacheFields count="20">
    <cacheField name="AcctId" numFmtId="0">
      <sharedItems containsBlank="1"/>
    </cacheField>
    <cacheField name="Vendor ID" numFmtId="0">
      <sharedItems containsBlank="1"/>
    </cacheField>
    <cacheField name="DebitAmt" numFmtId="0">
      <sharedItems containsString="0" containsBlank="1" containsNumber="1" minValue="24.29" maxValue="243550"/>
    </cacheField>
    <cacheField name="dbo_tblGlJrnl.Desc" numFmtId="0">
      <sharedItems containsBlank="1" count="13">
        <s v="Amazon Capital Services"/>
        <s v="American Bedding Mfg, Inc"/>
        <s v="CAM Equipment Rental LLC"/>
        <s v="Capital One"/>
        <s v="CARF International"/>
        <s v="Cornerstone Land"/>
        <s v="JE Systems, Inc."/>
        <s v="Markham Restaurant Supply"/>
        <s v="Nabholz Construction Services"/>
        <s v="Ollie's Lumber Co., Inc."/>
        <s v="Rachel Abshere"/>
        <s v="Yeagers"/>
        <m/>
      </sharedItems>
    </cacheField>
    <cacheField name="dbo_trav_GlAccountHeader_view.Desc" numFmtId="0">
      <sharedItems containsBlank="1"/>
    </cacheField>
    <cacheField name="Net Amount" numFmtId="0">
      <sharedItems containsString="0" containsBlank="1" containsNumber="1" minValue="24.29" maxValue="243550"/>
    </cacheField>
    <cacheField name="Period" numFmtId="0">
      <sharedItems containsString="0" containsBlank="1" containsNumber="1" containsInteger="1" minValue="3" maxValue="12"/>
    </cacheField>
    <cacheField name="Segment1" numFmtId="0">
      <sharedItems containsBlank="1"/>
    </cacheField>
    <cacheField name="Segment2" numFmtId="0">
      <sharedItems containsBlank="1"/>
    </cacheField>
    <cacheField name="Segment4" numFmtId="0">
      <sharedItems containsBlank="1"/>
    </cacheField>
    <cacheField name="PostedYn" numFmtId="0">
      <sharedItems containsString="0" containsBlank="1" containsNumber="1" containsInteger="1" minValue="-1" maxValue="0"/>
    </cacheField>
    <cacheField name="CreditAmt" numFmtId="0">
      <sharedItems containsString="0" containsBlank="1" containsNumber="1" containsInteger="1" minValue="0" maxValue="0"/>
    </cacheField>
    <cacheField name="Year" numFmtId="0">
      <sharedItems containsString="0" containsBlank="1" containsNumber="1" containsInteger="1" minValue="2023" maxValue="2024"/>
    </cacheField>
    <cacheField name="TransDate" numFmtId="0">
      <sharedItems containsNonDate="0" containsDate="1" containsString="0" containsBlank="1" minDate="2023-02-24T00:00:00" maxDate="2024-03-20T00:00:00"/>
    </cacheField>
    <cacheField name="CheckDate" numFmtId="0">
      <sharedItems containsNonDate="0" containsDate="1" containsString="0" containsBlank="1" minDate="2023-06-27T00:00:00" maxDate="2024-03-29T00:00:00"/>
    </cacheField>
    <cacheField name="CheckNum" numFmtId="0">
      <sharedItems containsBlank="1"/>
    </cacheField>
    <cacheField name="InvoiceNum" numFmtId="0">
      <sharedItems containsBlank="1"/>
    </cacheField>
    <cacheField name="InvoiceDate" numFmtId="0">
      <sharedItems containsNonDate="0" containsDate="1" containsString="0" containsBlank="1" minDate="2023-02-24T00:00:00" maxDate="2024-03-20T00:00:00"/>
    </cacheField>
    <cacheField name="Category" numFmtId="0">
      <sharedItems containsBlank="1" count="7">
        <s v="Furnishings"/>
        <s v="Renovation"/>
        <s v="Kitchen Equipment"/>
        <s v="CARF Accreditation"/>
        <m/>
        <s v="Advertising" u="1"/>
        <s v="Kithcen Equipment" u="1"/>
      </sharedItems>
    </cacheField>
    <cacheField name="Subcategory" numFmtId="0">
      <sharedItems containsBlank="1" count="2">
        <m/>
        <s v="Division 01-4 Architectural Desig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s v="90042068042"/>
    <s v="6488"/>
    <n v="402.32"/>
    <x v="0"/>
    <s v="Furniture - Exp"/>
    <n v="402.32"/>
    <n v="9"/>
    <s v="900"/>
    <s v="42"/>
    <s v="42"/>
    <n v="0"/>
    <n v="0"/>
    <n v="2024"/>
    <d v="2024-03-01T00:00:00"/>
    <d v="2024-03-28T00:00:00"/>
    <s v="32028"/>
    <s v="17K4-CDJG-D7LR"/>
    <d v="2024-03-01T00:00:00"/>
    <x v="0"/>
    <x v="0"/>
  </r>
  <r>
    <s v="90042063542"/>
    <s v="6488"/>
    <n v="441.9"/>
    <x v="0"/>
    <s v="Linens"/>
    <n v="441.9"/>
    <n v="9"/>
    <s v="900"/>
    <s v="42"/>
    <s v="42"/>
    <n v="0"/>
    <n v="0"/>
    <n v="2024"/>
    <d v="2024-02-27T00:00:00"/>
    <d v="2024-03-28T00:00:00"/>
    <s v="32028"/>
    <s v="16TG-774W-7H3K"/>
    <d v="2024-02-27T00:00:00"/>
    <x v="0"/>
    <x v="0"/>
  </r>
  <r>
    <s v="90042063542"/>
    <s v="6488"/>
    <n v="441.9"/>
    <x v="0"/>
    <s v="Linens"/>
    <n v="441.9"/>
    <n v="9"/>
    <s v="900"/>
    <s v="42"/>
    <s v="42"/>
    <n v="0"/>
    <n v="0"/>
    <n v="2024"/>
    <d v="2024-02-27T00:00:00"/>
    <d v="2024-03-28T00:00:00"/>
    <s v="32028"/>
    <s v="176X-HV61-9CVG"/>
    <d v="2024-02-27T00:00:00"/>
    <x v="0"/>
    <x v="0"/>
  </r>
  <r>
    <s v="90042063542"/>
    <s v="6488"/>
    <n v="709.58"/>
    <x v="0"/>
    <s v="Linens"/>
    <n v="709.58"/>
    <n v="9"/>
    <s v="900"/>
    <s v="42"/>
    <s v="42"/>
    <n v="0"/>
    <n v="0"/>
    <n v="2024"/>
    <d v="2024-03-01T00:00:00"/>
    <d v="2024-03-28T00:00:00"/>
    <s v="32028"/>
    <s v="1J7J-DNGQ-L6CF"/>
    <d v="2024-03-01T00:00:00"/>
    <x v="0"/>
    <x v="0"/>
  </r>
  <r>
    <s v="90042068042"/>
    <s v="6488"/>
    <n v="1408.24"/>
    <x v="0"/>
    <s v="Furniture - Exp"/>
    <n v="1408.24"/>
    <n v="9"/>
    <s v="900"/>
    <s v="42"/>
    <s v="42"/>
    <n v="0"/>
    <n v="0"/>
    <n v="2024"/>
    <d v="2024-02-20T00:00:00"/>
    <d v="2024-03-28T00:00:00"/>
    <s v="32028"/>
    <s v="1KQV-RFGK-CQX1"/>
    <d v="2024-02-20T00:00:00"/>
    <x v="0"/>
    <x v="0"/>
  </r>
  <r>
    <s v="90042063542"/>
    <s v="6488"/>
    <n v="1423.36"/>
    <x v="0"/>
    <s v="Linens"/>
    <n v="1423.36"/>
    <n v="9"/>
    <s v="900"/>
    <s v="42"/>
    <s v="42"/>
    <n v="0"/>
    <n v="0"/>
    <n v="2024"/>
    <d v="2024-02-26T00:00:00"/>
    <d v="2024-03-28T00:00:00"/>
    <s v="32028"/>
    <s v="1KCM-GC1Q-3XJT"/>
    <d v="2024-02-26T00:00:00"/>
    <x v="0"/>
    <x v="0"/>
  </r>
  <r>
    <s v="90042068042"/>
    <s v="6488"/>
    <n v="4049.53"/>
    <x v="0"/>
    <s v="Furniture - Exp"/>
    <n v="4049.53"/>
    <n v="9"/>
    <s v="900"/>
    <s v="42"/>
    <s v="42"/>
    <n v="0"/>
    <n v="0"/>
    <n v="2024"/>
    <d v="2024-02-28T00:00:00"/>
    <d v="2024-03-28T00:00:00"/>
    <s v="32028"/>
    <s v="1F9R-117W-Q7T3"/>
    <d v="2024-02-28T00:00:00"/>
    <x v="0"/>
    <x v="0"/>
  </r>
  <r>
    <s v="90042068042"/>
    <s v="6488"/>
    <n v="10283.31"/>
    <x v="0"/>
    <s v="Furniture - Exp"/>
    <n v="10283.31"/>
    <n v="9"/>
    <s v="900"/>
    <s v="42"/>
    <s v="42"/>
    <n v="0"/>
    <n v="0"/>
    <n v="2024"/>
    <d v="2024-02-25T00:00:00"/>
    <d v="2024-03-28T00:00:00"/>
    <s v="32028"/>
    <s v="1PKW-QPHX-XD66"/>
    <d v="2024-02-25T00:00:00"/>
    <x v="0"/>
    <x v="0"/>
  </r>
  <r>
    <s v="90042068042"/>
    <s v="6723"/>
    <n v="13159.8"/>
    <x v="1"/>
    <s v="Furniture - Exp"/>
    <n v="13159.8"/>
    <n v="8"/>
    <s v="900"/>
    <s v="42"/>
    <s v="42"/>
    <n v="-1"/>
    <n v="0"/>
    <n v="2024"/>
    <d v="2024-02-13T00:00:00"/>
    <d v="2024-02-27T00:00:00"/>
    <s v="31783"/>
    <s v="42995"/>
    <d v="2024-02-13T00:00:00"/>
    <x v="0"/>
    <x v="0"/>
  </r>
  <r>
    <s v="90042064042"/>
    <s v="6450"/>
    <n v="3244.61"/>
    <x v="2"/>
    <s v="Maintenance - Buildings"/>
    <n v="3244.61"/>
    <n v="9"/>
    <s v="900"/>
    <s v="42"/>
    <s v="42"/>
    <n v="0"/>
    <n v="0"/>
    <n v="2024"/>
    <d v="2024-02-12T00:00:00"/>
    <d v="2024-02-28T00:00:00"/>
    <s v="31818"/>
    <s v="5272"/>
    <d v="2024-02-12T00:00:00"/>
    <x v="1"/>
    <x v="0"/>
  </r>
  <r>
    <s v="90042064042"/>
    <s v="6243"/>
    <n v="239.16"/>
    <x v="3"/>
    <s v="Kitchen Equipment"/>
    <n v="239.16"/>
    <n v="9"/>
    <s v="900"/>
    <s v="42"/>
    <s v="42"/>
    <n v="0"/>
    <n v="0"/>
    <n v="2024"/>
    <d v="2024-03-19T00:00:00"/>
    <d v="2024-03-28T00:00:00"/>
    <s v="32029"/>
    <s v="632204 031924"/>
    <d v="2024-03-19T00:00:00"/>
    <x v="2"/>
    <x v="0"/>
  </r>
  <r>
    <s v="90000079042"/>
    <s v="1804"/>
    <n v="4875"/>
    <x v="4"/>
    <s v="CARF Accreditation"/>
    <n v="4875"/>
    <n v="8"/>
    <s v="900"/>
    <s v="00"/>
    <s v="42"/>
    <n v="-1"/>
    <n v="0"/>
    <n v="2024"/>
    <d v="2024-01-31T00:00:00"/>
    <d v="2024-02-27T00:00:00"/>
    <s v="31769"/>
    <s v="SI-71480"/>
    <d v="2024-01-31T00:00:00"/>
    <x v="3"/>
    <x v="0"/>
  </r>
  <r>
    <s v="90042064042"/>
    <s v="5209"/>
    <n v="1000"/>
    <x v="5"/>
    <s v="Maintenance - Buildings"/>
    <n v="1000"/>
    <n v="8"/>
    <s v="900"/>
    <s v="42"/>
    <s v="42"/>
    <n v="-1"/>
    <n v="0"/>
    <n v="2024"/>
    <d v="2024-02-09T00:00:00"/>
    <d v="2024-02-28T00:00:00"/>
    <s v="31806"/>
    <s v="24-200"/>
    <d v="2024-02-09T00:00:00"/>
    <x v="1"/>
    <x v="0"/>
  </r>
  <r>
    <s v="00100017500"/>
    <s v="1836"/>
    <n v="20000"/>
    <x v="6"/>
    <s v="Construction in Process"/>
    <n v="20000"/>
    <n v="12"/>
    <s v="001"/>
    <s v="00"/>
    <s v="00"/>
    <n v="0"/>
    <n v="0"/>
    <n v="2023"/>
    <d v="2023-02-24T00:00:00"/>
    <d v="2023-06-27T00:00:00"/>
    <s v="29544"/>
    <s v="1061179.R"/>
    <d v="2023-02-24T00:00:00"/>
    <x v="0"/>
    <x v="0"/>
  </r>
  <r>
    <s v="00100017500"/>
    <s v="6308"/>
    <n v="2170.4899999999998"/>
    <x v="7"/>
    <s v="Kitchen Equipment"/>
    <n v="2170.4899999999998"/>
    <n v="6"/>
    <s v="001"/>
    <s v="00"/>
    <s v="00"/>
    <n v="0"/>
    <n v="0"/>
    <n v="2024"/>
    <d v="2023-12-19T00:00:00"/>
    <d v="2023-12-28T00:00:00"/>
    <s v="31337"/>
    <s v="1122127"/>
    <d v="2023-12-19T00:00:00"/>
    <x v="2"/>
    <x v="0"/>
  </r>
  <r>
    <s v="00100017500"/>
    <s v="6308"/>
    <n v="71270.5"/>
    <x v="7"/>
    <s v="Kitchen Equipment"/>
    <n v="71270.5"/>
    <n v="6"/>
    <s v="001"/>
    <s v="00"/>
    <s v="00"/>
    <n v="0"/>
    <n v="0"/>
    <n v="2024"/>
    <d v="2023-12-14T00:00:00"/>
    <d v="2023-12-19T00:00:00"/>
    <s v="31263"/>
    <s v="111474"/>
    <d v="2023-12-14T00:00:00"/>
    <x v="2"/>
    <x v="0"/>
  </r>
  <r>
    <s v="90042059042"/>
    <s v="6308"/>
    <n v="292.83"/>
    <x v="7"/>
    <s v="Kitchen Equipment"/>
    <n v="292.83"/>
    <n v="9"/>
    <s v="900"/>
    <s v="42"/>
    <s v="42"/>
    <n v="0"/>
    <n v="0"/>
    <n v="2024"/>
    <d v="2024-02-27T00:00:00"/>
    <d v="2024-03-28T00:00:00"/>
    <s v="32012"/>
    <s v="112773"/>
    <d v="2024-02-27T00:00:00"/>
    <x v="2"/>
    <x v="0"/>
  </r>
  <r>
    <s v="90042059042"/>
    <s v="6308"/>
    <n v="1478.49"/>
    <x v="7"/>
    <s v="Kitchen Equipment"/>
    <n v="1478.49"/>
    <n v="8"/>
    <s v="900"/>
    <s v="42"/>
    <s v="42"/>
    <n v="-1"/>
    <n v="0"/>
    <n v="2024"/>
    <d v="2024-02-06T00:00:00"/>
    <d v="2024-02-28T00:00:00"/>
    <s v="31813"/>
    <s v="112568"/>
    <d v="2024-02-06T00:00:00"/>
    <x v="2"/>
    <x v="0"/>
  </r>
  <r>
    <s v="00100017500"/>
    <s v="6067"/>
    <n v="15014.13"/>
    <x v="8"/>
    <s v="Construction in Process"/>
    <n v="15014.13"/>
    <n v="12"/>
    <s v="001"/>
    <s v="00"/>
    <s v="00"/>
    <n v="0"/>
    <n v="0"/>
    <n v="2023"/>
    <d v="2023-05-26T00:00:00"/>
    <d v="2023-06-27T00:00:00"/>
    <s v="29556"/>
    <s v="28236904-01"/>
    <d v="2023-05-26T00:00:00"/>
    <x v="1"/>
    <x v="1"/>
  </r>
  <r>
    <s v="00100017500"/>
    <s v="6067"/>
    <n v="243550"/>
    <x v="8"/>
    <s v="Construction in Process"/>
    <n v="243550"/>
    <n v="3"/>
    <s v="001"/>
    <s v="00"/>
    <s v="00"/>
    <n v="0"/>
    <n v="0"/>
    <n v="2024"/>
    <d v="2023-09-28T00:00:00"/>
    <d v="2023-09-29T00:00:00"/>
    <s v="30422"/>
    <s v="28236904-02"/>
    <d v="2023-09-28T00:00:00"/>
    <x v="1"/>
    <x v="1"/>
  </r>
  <r>
    <s v="00100017500"/>
    <s v="6067"/>
    <n v="99620"/>
    <x v="8"/>
    <s v="Construction in Process"/>
    <n v="99620"/>
    <n v="6"/>
    <s v="001"/>
    <s v="00"/>
    <s v="00"/>
    <n v="0"/>
    <n v="0"/>
    <n v="2024"/>
    <d v="2023-10-10T00:00:00"/>
    <d v="2023-12-14T00:00:00"/>
    <s v="31187"/>
    <s v="28236904-04"/>
    <d v="2023-10-10T00:00:00"/>
    <x v="1"/>
    <x v="1"/>
  </r>
  <r>
    <s v="00100017500"/>
    <s v="6067"/>
    <n v="152153"/>
    <x v="8"/>
    <s v="Construction in Process"/>
    <n v="152153"/>
    <n v="5"/>
    <s v="001"/>
    <s v="00"/>
    <s v="00"/>
    <n v="-1"/>
    <n v="0"/>
    <n v="2024"/>
    <d v="2023-10-30T00:00:00"/>
    <d v="2023-12-01T00:00:00"/>
    <s v="31032"/>
    <s v="28236904-03"/>
    <d v="2023-10-30T00:00:00"/>
    <x v="1"/>
    <x v="1"/>
  </r>
  <r>
    <s v="00100017500"/>
    <s v="6067"/>
    <n v="24003.87"/>
    <x v="8"/>
    <s v="Construction in Process"/>
    <n v="24003.87"/>
    <n v="9"/>
    <s v="001"/>
    <s v="00"/>
    <s v="00"/>
    <n v="0"/>
    <n v="0"/>
    <n v="2024"/>
    <d v="2024-03-04T00:00:00"/>
    <d v="2024-03-22T00:00:00"/>
    <s v="31966"/>
    <s v="28236904-06"/>
    <d v="2024-03-04T00:00:00"/>
    <x v="1"/>
    <x v="1"/>
  </r>
  <r>
    <s v="00100017500"/>
    <s v="6067"/>
    <n v="107631"/>
    <x v="8"/>
    <s v="Construction in Process"/>
    <n v="107631"/>
    <n v="7"/>
    <s v="001"/>
    <s v="00"/>
    <s v="00"/>
    <n v="-1"/>
    <n v="0"/>
    <n v="2024"/>
    <d v="2024-01-10T00:00:00"/>
    <d v="2024-01-23T00:00:00"/>
    <s v="31557"/>
    <s v="28236904-05"/>
    <d v="2024-01-10T00:00:00"/>
    <x v="1"/>
    <x v="1"/>
  </r>
  <r>
    <s v="90042064042"/>
    <s v="6486"/>
    <n v="24.29"/>
    <x v="9"/>
    <s v="Maintenance - Buildings"/>
    <n v="24.29"/>
    <n v="8"/>
    <s v="900"/>
    <s v="42"/>
    <s v="42"/>
    <n v="-1"/>
    <n v="0"/>
    <n v="2024"/>
    <d v="2024-02-09T00:00:00"/>
    <d v="2024-02-28T00:00:00"/>
    <s v="31819"/>
    <s v="183828"/>
    <d v="2024-02-09T00:00:00"/>
    <x v="1"/>
    <x v="0"/>
  </r>
  <r>
    <s v="90042064042"/>
    <s v="6486"/>
    <n v="1125.25"/>
    <x v="9"/>
    <s v="Maintenance - Buildings"/>
    <n v="1125.25"/>
    <n v="8"/>
    <s v="900"/>
    <s v="42"/>
    <s v="42"/>
    <n v="-1"/>
    <n v="0"/>
    <n v="2024"/>
    <d v="2024-02-13T00:00:00"/>
    <d v="2024-02-28T00:00:00"/>
    <s v="31819"/>
    <s v="184068"/>
    <d v="2024-02-13T00:00:00"/>
    <x v="1"/>
    <x v="0"/>
  </r>
  <r>
    <s v="90042059042"/>
    <s v="4728"/>
    <n v="3721.27"/>
    <x v="10"/>
    <s v="Kitchen Equipment"/>
    <n v="3721.27"/>
    <n v="9"/>
    <s v="900"/>
    <s v="42"/>
    <s v="42"/>
    <n v="0"/>
    <n v="0"/>
    <n v="2024"/>
    <d v="2024-03-12T00:00:00"/>
    <d v="2024-03-22T00:00:00"/>
    <s v="31960"/>
    <s v="MAR24 REIMB1"/>
    <d v="2024-03-12T00:00:00"/>
    <x v="2"/>
    <x v="0"/>
  </r>
  <r>
    <s v="90042064042"/>
    <s v="209"/>
    <n v="69.92"/>
    <x v="11"/>
    <s v="Maintenance - Buildings"/>
    <n v="69.92"/>
    <n v="9"/>
    <s v="900"/>
    <s v="42"/>
    <s v="42"/>
    <n v="0"/>
    <n v="0"/>
    <n v="2024"/>
    <d v="2024-02-29T00:00:00"/>
    <d v="2024-03-28T00:00:00"/>
    <s v="31994"/>
    <s v="60375 0224"/>
    <d v="2024-02-29T00:00:00"/>
    <x v="1"/>
    <x v="0"/>
  </r>
  <r>
    <m/>
    <m/>
    <m/>
    <x v="12"/>
    <m/>
    <m/>
    <m/>
    <m/>
    <m/>
    <m/>
    <m/>
    <m/>
    <m/>
    <m/>
    <m/>
    <m/>
    <m/>
    <m/>
    <x v="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9E24AE1-0541-448B-8ACD-206D8918AFD9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ategory / Subcategory">
  <location ref="A3:B28" firstHeaderRow="1" firstDataRow="1" firstDataCol="1"/>
  <pivotFields count="20">
    <pivotField showAll="0"/>
    <pivotField showAll="0"/>
    <pivotField showAll="0"/>
    <pivotField axis="axisRow" showAll="0">
      <items count="14">
        <item x="6"/>
        <item x="8"/>
        <item x="12"/>
        <item x="7"/>
        <item x="0"/>
        <item x="1"/>
        <item x="2"/>
        <item x="3"/>
        <item x="4"/>
        <item x="5"/>
        <item x="9"/>
        <item x="10"/>
        <item x="11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8">
        <item x="0"/>
        <item x="1"/>
        <item x="4"/>
        <item m="1" x="6"/>
        <item m="1" x="5"/>
        <item x="2"/>
        <item x="3"/>
        <item t="default"/>
      </items>
    </pivotField>
    <pivotField axis="axisRow" showAll="0">
      <items count="3">
        <item x="1"/>
        <item x="0"/>
        <item t="default"/>
      </items>
    </pivotField>
  </pivotFields>
  <rowFields count="3">
    <field x="18"/>
    <field x="19"/>
    <field x="3"/>
  </rowFields>
  <rowItems count="25">
    <i>
      <x/>
    </i>
    <i r="1">
      <x v="1"/>
    </i>
    <i r="2">
      <x/>
    </i>
    <i r="2">
      <x v="4"/>
    </i>
    <i r="2">
      <x v="5"/>
    </i>
    <i>
      <x v="1"/>
    </i>
    <i r="1">
      <x/>
    </i>
    <i r="2">
      <x v="1"/>
    </i>
    <i r="1">
      <x v="1"/>
    </i>
    <i r="2">
      <x v="6"/>
    </i>
    <i r="2">
      <x v="9"/>
    </i>
    <i r="2">
      <x v="10"/>
    </i>
    <i r="2">
      <x v="12"/>
    </i>
    <i>
      <x v="2"/>
    </i>
    <i r="1">
      <x v="1"/>
    </i>
    <i r="2">
      <x v="2"/>
    </i>
    <i>
      <x v="5"/>
    </i>
    <i r="1">
      <x v="1"/>
    </i>
    <i r="2">
      <x v="3"/>
    </i>
    <i r="2">
      <x v="7"/>
    </i>
    <i r="2">
      <x v="11"/>
    </i>
    <i>
      <x v="6"/>
    </i>
    <i r="1">
      <x v="1"/>
    </i>
    <i r="2">
      <x v="8"/>
    </i>
    <i t="grand">
      <x/>
    </i>
  </rowItems>
  <colItems count="1">
    <i/>
  </colItems>
  <dataFields count="1">
    <dataField name=" Net Amount" fld="5" baseField="18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A04F1-A7CF-44FF-8EEA-BF62E6E29C2D}">
  <sheetPr>
    <pageSetUpPr fitToPage="1"/>
  </sheetPr>
  <dimension ref="A1:J15"/>
  <sheetViews>
    <sheetView topLeftCell="A3" zoomScale="125" workbookViewId="0">
      <selection activeCell="F8" sqref="F8:F15"/>
    </sheetView>
  </sheetViews>
  <sheetFormatPr baseColWidth="10" defaultColWidth="8.83203125" defaultRowHeight="15" x14ac:dyDescent="0.2"/>
  <cols>
    <col min="1" max="1" width="33.5" customWidth="1"/>
    <col min="2" max="2" width="38.83203125" customWidth="1"/>
    <col min="3" max="3" width="15.1640625" customWidth="1"/>
    <col min="4" max="4" width="36.83203125" customWidth="1"/>
    <col min="5" max="5" width="37.5" customWidth="1"/>
    <col min="6" max="6" width="15.1640625" style="5" customWidth="1"/>
    <col min="7" max="7" width="18.5" style="2" customWidth="1"/>
    <col min="8" max="8" width="22.1640625" style="7" customWidth="1"/>
    <col min="9" max="9" width="29.1640625" customWidth="1"/>
    <col min="10" max="10" width="40.5" customWidth="1"/>
  </cols>
  <sheetData>
    <row r="1" spans="1:10" x14ac:dyDescent="0.2">
      <c r="A1" s="1" t="s">
        <v>16</v>
      </c>
      <c r="B1" t="s">
        <v>17</v>
      </c>
    </row>
    <row r="2" spans="1:10" s="1" customFormat="1" ht="17" customHeight="1" x14ac:dyDescent="0.2">
      <c r="A2" s="1" t="s">
        <v>0</v>
      </c>
      <c r="B2" s="1" t="s">
        <v>21</v>
      </c>
      <c r="F2" s="4"/>
      <c r="G2" s="3"/>
      <c r="H2" s="6"/>
    </row>
    <row r="3" spans="1:10" s="1" customFormat="1" ht="17" customHeight="1" x14ac:dyDescent="0.2">
      <c r="A3" s="1" t="s">
        <v>1</v>
      </c>
      <c r="B3" s="1" t="s">
        <v>143</v>
      </c>
      <c r="F3" s="4"/>
      <c r="G3" s="3"/>
      <c r="H3" s="6"/>
    </row>
    <row r="4" spans="1:10" s="1" customFormat="1" ht="17" customHeight="1" x14ac:dyDescent="0.2">
      <c r="A4" s="27" t="s">
        <v>15</v>
      </c>
      <c r="F4" s="4"/>
      <c r="G4" s="3"/>
      <c r="H4" s="6"/>
    </row>
    <row r="5" spans="1:10" s="1" customFormat="1" ht="17" customHeight="1" x14ac:dyDescent="0.2">
      <c r="F5" s="4"/>
      <c r="G5" s="3"/>
      <c r="H5" s="6"/>
    </row>
    <row r="7" spans="1:10" s="1" customFormat="1" ht="16" x14ac:dyDescent="0.2">
      <c r="A7" s="12" t="s">
        <v>2</v>
      </c>
      <c r="B7" s="12" t="s">
        <v>3</v>
      </c>
      <c r="C7" s="12" t="s">
        <v>4</v>
      </c>
      <c r="D7" s="12" t="s">
        <v>11</v>
      </c>
      <c r="E7" s="45" t="s">
        <v>144</v>
      </c>
      <c r="F7" s="13" t="s">
        <v>5</v>
      </c>
      <c r="G7" s="14" t="s">
        <v>12</v>
      </c>
      <c r="H7" s="15" t="s">
        <v>6</v>
      </c>
      <c r="I7" s="12" t="s">
        <v>7</v>
      </c>
      <c r="J7" s="12" t="s">
        <v>14</v>
      </c>
    </row>
    <row r="8" spans="1:10" ht="16" x14ac:dyDescent="0.2">
      <c r="A8" s="16" t="s">
        <v>22</v>
      </c>
      <c r="B8" s="16" t="s">
        <v>23</v>
      </c>
      <c r="C8" s="17">
        <v>486411</v>
      </c>
      <c r="D8" s="16" t="s">
        <v>24</v>
      </c>
      <c r="E8" s="17">
        <v>486411</v>
      </c>
      <c r="F8" s="18">
        <f>SUMIF(Breakouts!A:A,A8,Breakouts!B:B)</f>
        <v>647436.06999999995</v>
      </c>
      <c r="G8" s="19" t="s">
        <v>65</v>
      </c>
      <c r="H8" s="20">
        <f>+C8-E8</f>
        <v>0</v>
      </c>
      <c r="I8" s="48">
        <v>647436.06999999995</v>
      </c>
      <c r="J8" s="21" t="s">
        <v>13</v>
      </c>
    </row>
    <row r="9" spans="1:10" ht="16" x14ac:dyDescent="0.2">
      <c r="A9" s="22" t="s">
        <v>25</v>
      </c>
      <c r="B9" s="23" t="s">
        <v>26</v>
      </c>
      <c r="C9" s="17">
        <v>20000</v>
      </c>
      <c r="D9" s="24"/>
      <c r="E9" s="24">
        <v>0</v>
      </c>
      <c r="F9" s="18">
        <f>SUMIF(Breakouts!A:A,A9,Breakouts!B:B)</f>
        <v>0</v>
      </c>
      <c r="G9" s="24"/>
      <c r="H9" s="20">
        <f t="shared" ref="H9:H13" si="0">+C9-E9</f>
        <v>20000</v>
      </c>
      <c r="I9" s="48">
        <v>0</v>
      </c>
      <c r="J9" s="21" t="s">
        <v>13</v>
      </c>
    </row>
    <row r="10" spans="1:10" x14ac:dyDescent="0.2">
      <c r="A10" s="22" t="s">
        <v>27</v>
      </c>
      <c r="B10" s="24"/>
      <c r="C10" s="17">
        <v>4875</v>
      </c>
      <c r="D10" s="19"/>
      <c r="E10" s="18">
        <v>4875</v>
      </c>
      <c r="F10" s="18">
        <f>SUMIF(Breakouts!A:A,A10,Breakouts!B:B)</f>
        <v>4875</v>
      </c>
      <c r="G10" s="24"/>
      <c r="H10" s="20">
        <f t="shared" si="0"/>
        <v>0</v>
      </c>
      <c r="I10" s="48">
        <v>4875</v>
      </c>
      <c r="J10" s="21" t="s">
        <v>13</v>
      </c>
    </row>
    <row r="11" spans="1:10" x14ac:dyDescent="0.2">
      <c r="A11" s="21" t="s">
        <v>142</v>
      </c>
      <c r="B11" s="21" t="s">
        <v>67</v>
      </c>
      <c r="C11" s="17">
        <v>92767</v>
      </c>
      <c r="D11" s="21"/>
      <c r="E11" s="46">
        <v>79172.740000000005</v>
      </c>
      <c r="F11" s="18">
        <f>SUMIF(Breakouts!A:A,A11,Breakouts!B:B)</f>
        <v>79172.740000000005</v>
      </c>
      <c r="G11" s="24"/>
      <c r="H11" s="20">
        <f t="shared" si="0"/>
        <v>13594.259999999995</v>
      </c>
      <c r="I11" s="48">
        <v>79172.740000000005</v>
      </c>
      <c r="J11" s="21" t="s">
        <v>13</v>
      </c>
    </row>
    <row r="12" spans="1:10" x14ac:dyDescent="0.2">
      <c r="A12" s="21" t="s">
        <v>28</v>
      </c>
      <c r="B12" s="21"/>
      <c r="C12" s="17">
        <v>1000</v>
      </c>
      <c r="D12" s="21" t="s">
        <v>29</v>
      </c>
      <c r="E12" s="18">
        <v>0</v>
      </c>
      <c r="F12" s="18">
        <f>SUMIF(Breakouts!A:A,A12,Breakouts!B:B)</f>
        <v>0</v>
      </c>
      <c r="G12" s="24"/>
      <c r="H12" s="20">
        <f t="shared" si="0"/>
        <v>1000</v>
      </c>
      <c r="I12" s="48">
        <v>0</v>
      </c>
      <c r="J12" s="21" t="s">
        <v>13</v>
      </c>
    </row>
    <row r="13" spans="1:10" ht="16" x14ac:dyDescent="0.2">
      <c r="A13" s="21" t="s">
        <v>30</v>
      </c>
      <c r="B13" s="21" t="s">
        <v>31</v>
      </c>
      <c r="C13" s="17">
        <v>133850</v>
      </c>
      <c r="D13" s="21"/>
      <c r="E13" s="47">
        <v>52319.94</v>
      </c>
      <c r="F13" s="18">
        <f>SUMIF(Breakouts!A:A,A13,Breakouts!B:B)</f>
        <v>52319.94</v>
      </c>
      <c r="G13" s="24" t="s">
        <v>66</v>
      </c>
      <c r="H13" s="20">
        <f t="shared" si="0"/>
        <v>81530.06</v>
      </c>
      <c r="I13" s="48">
        <v>52319.94</v>
      </c>
      <c r="J13" s="21" t="s">
        <v>13</v>
      </c>
    </row>
    <row r="14" spans="1:10" x14ac:dyDescent="0.2">
      <c r="C14" s="17"/>
    </row>
    <row r="15" spans="1:10" ht="16" x14ac:dyDescent="0.2">
      <c r="B15" s="25" t="s">
        <v>10</v>
      </c>
      <c r="C15" s="8">
        <f>SUM(C8:C14)</f>
        <v>738903</v>
      </c>
      <c r="D15" s="26" t="s">
        <v>9</v>
      </c>
      <c r="E15" s="26"/>
      <c r="F15" s="9">
        <f>SUM(F8:F14)</f>
        <v>783803.75</v>
      </c>
      <c r="G15" s="10" t="s">
        <v>8</v>
      </c>
      <c r="H15" s="11">
        <f>SUM(H8:H14)</f>
        <v>116124.31999999999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C12D8-7F90-40C5-804B-B460D538A5B7}">
  <dimension ref="A1:E10"/>
  <sheetViews>
    <sheetView workbookViewId="0">
      <selection activeCell="E13" sqref="E13"/>
    </sheetView>
  </sheetViews>
  <sheetFormatPr baseColWidth="10" defaultColWidth="8.83203125" defaultRowHeight="15" x14ac:dyDescent="0.2"/>
  <cols>
    <col min="1" max="1" width="33.33203125" bestFit="1" customWidth="1"/>
    <col min="2" max="3" width="12.5" bestFit="1" customWidth="1"/>
    <col min="4" max="4" width="11.1640625" bestFit="1" customWidth="1"/>
    <col min="5" max="5" width="100" customWidth="1"/>
  </cols>
  <sheetData>
    <row r="1" spans="1:5" s="2" customFormat="1" ht="32" x14ac:dyDescent="0.2">
      <c r="B1" s="2" t="s">
        <v>145</v>
      </c>
      <c r="C1" s="2" t="s">
        <v>146</v>
      </c>
      <c r="D1" s="2" t="s">
        <v>147</v>
      </c>
      <c r="E1" s="2" t="s">
        <v>148</v>
      </c>
    </row>
    <row r="2" spans="1:5" ht="32" x14ac:dyDescent="0.2">
      <c r="A2" s="16" t="s">
        <v>22</v>
      </c>
      <c r="B2" s="17">
        <v>486411</v>
      </c>
      <c r="C2" s="18">
        <v>647436.06999999995</v>
      </c>
      <c r="D2" s="5">
        <v>116124.32</v>
      </c>
      <c r="E2" s="2" t="s">
        <v>149</v>
      </c>
    </row>
    <row r="3" spans="1:5" x14ac:dyDescent="0.2">
      <c r="A3" s="22" t="s">
        <v>25</v>
      </c>
      <c r="B3" s="17">
        <v>20000</v>
      </c>
      <c r="C3" s="18">
        <v>0</v>
      </c>
      <c r="D3" s="5">
        <f t="shared" ref="D3:D7" si="0">+C3-B3</f>
        <v>-20000</v>
      </c>
      <c r="E3" t="s">
        <v>150</v>
      </c>
    </row>
    <row r="4" spans="1:5" x14ac:dyDescent="0.2">
      <c r="A4" s="22" t="s">
        <v>27</v>
      </c>
      <c r="B4" s="17">
        <v>4875</v>
      </c>
      <c r="C4" s="18">
        <v>4875</v>
      </c>
      <c r="D4" s="5">
        <f t="shared" si="0"/>
        <v>0</v>
      </c>
    </row>
    <row r="5" spans="1:5" x14ac:dyDescent="0.2">
      <c r="A5" s="21" t="s">
        <v>142</v>
      </c>
      <c r="B5" s="17">
        <v>92767</v>
      </c>
      <c r="C5" s="18">
        <v>79172.740000000005</v>
      </c>
      <c r="D5" s="5">
        <f t="shared" si="0"/>
        <v>-13594.259999999995</v>
      </c>
      <c r="E5" t="s">
        <v>150</v>
      </c>
    </row>
    <row r="6" spans="1:5" x14ac:dyDescent="0.2">
      <c r="A6" s="21" t="s">
        <v>28</v>
      </c>
      <c r="B6" s="17">
        <v>1000</v>
      </c>
      <c r="C6" s="18">
        <v>0</v>
      </c>
      <c r="D6" s="5">
        <f t="shared" si="0"/>
        <v>-1000</v>
      </c>
      <c r="E6" t="s">
        <v>150</v>
      </c>
    </row>
    <row r="7" spans="1:5" x14ac:dyDescent="0.2">
      <c r="A7" s="21" t="s">
        <v>30</v>
      </c>
      <c r="B7" s="17">
        <v>133850</v>
      </c>
      <c r="C7" s="18">
        <v>52319.94</v>
      </c>
      <c r="D7" s="5">
        <f t="shared" si="0"/>
        <v>-81530.06</v>
      </c>
      <c r="E7" t="s">
        <v>150</v>
      </c>
    </row>
    <row r="8" spans="1:5" x14ac:dyDescent="0.2">
      <c r="B8" s="17"/>
      <c r="C8" s="5"/>
      <c r="D8" s="5"/>
    </row>
    <row r="9" spans="1:5" x14ac:dyDescent="0.2">
      <c r="B9" s="8">
        <f>SUM(B2:B8)</f>
        <v>738903</v>
      </c>
      <c r="C9" s="9">
        <v>783803.75</v>
      </c>
      <c r="D9" s="7">
        <f>SUM(D2:D8)</f>
        <v>0</v>
      </c>
    </row>
    <row r="10" spans="1:5" x14ac:dyDescent="0.2">
      <c r="C10" s="7"/>
      <c r="D10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B57CE-FD11-45C0-B23A-B05A2837F1C4}">
  <dimension ref="A3:H28"/>
  <sheetViews>
    <sheetView workbookViewId="0">
      <selection activeCell="G41" sqref="G41"/>
    </sheetView>
  </sheetViews>
  <sheetFormatPr baseColWidth="10" defaultColWidth="8.83203125" defaultRowHeight="15" x14ac:dyDescent="0.2"/>
  <cols>
    <col min="1" max="1" width="35" bestFit="1" customWidth="1"/>
    <col min="2" max="2" width="12.33203125" bestFit="1" customWidth="1"/>
  </cols>
  <sheetData>
    <row r="3" spans="1:8" x14ac:dyDescent="0.2">
      <c r="A3" t="s">
        <v>64</v>
      </c>
      <c r="B3" t="s">
        <v>63</v>
      </c>
    </row>
    <row r="4" spans="1:8" x14ac:dyDescent="0.2">
      <c r="A4" s="28" t="s">
        <v>30</v>
      </c>
      <c r="B4" s="5">
        <v>52319.94</v>
      </c>
    </row>
    <row r="5" spans="1:8" x14ac:dyDescent="0.2">
      <c r="A5" s="35" t="s">
        <v>19</v>
      </c>
      <c r="B5" s="5">
        <v>52319.94</v>
      </c>
    </row>
    <row r="6" spans="1:8" x14ac:dyDescent="0.2">
      <c r="A6" s="36" t="s">
        <v>37</v>
      </c>
      <c r="B6" s="5">
        <v>20000</v>
      </c>
    </row>
    <row r="7" spans="1:8" x14ac:dyDescent="0.2">
      <c r="A7" s="36" t="s">
        <v>101</v>
      </c>
      <c r="B7" s="5">
        <v>19160.14</v>
      </c>
    </row>
    <row r="8" spans="1:8" x14ac:dyDescent="0.2">
      <c r="A8" s="36" t="s">
        <v>135</v>
      </c>
      <c r="B8" s="5">
        <v>13159.8</v>
      </c>
    </row>
    <row r="9" spans="1:8" x14ac:dyDescent="0.2">
      <c r="A9" s="28" t="s">
        <v>22</v>
      </c>
      <c r="B9" s="5">
        <v>647436.06999999995</v>
      </c>
    </row>
    <row r="10" spans="1:8" x14ac:dyDescent="0.2">
      <c r="A10" s="35" t="s">
        <v>62</v>
      </c>
      <c r="B10" s="5">
        <v>641972</v>
      </c>
    </row>
    <row r="11" spans="1:8" x14ac:dyDescent="0.2">
      <c r="A11" s="36" t="s">
        <v>42</v>
      </c>
      <c r="B11" s="5">
        <v>641972</v>
      </c>
    </row>
    <row r="12" spans="1:8" x14ac:dyDescent="0.2">
      <c r="A12" s="35" t="s">
        <v>19</v>
      </c>
      <c r="B12" s="5">
        <v>5464.07</v>
      </c>
    </row>
    <row r="13" spans="1:8" x14ac:dyDescent="0.2">
      <c r="A13" s="36" t="s">
        <v>120</v>
      </c>
      <c r="B13" s="5">
        <v>3244.61</v>
      </c>
    </row>
    <row r="14" spans="1:8" x14ac:dyDescent="0.2">
      <c r="A14" s="36" t="s">
        <v>111</v>
      </c>
      <c r="B14" s="5">
        <v>1000</v>
      </c>
    </row>
    <row r="15" spans="1:8" x14ac:dyDescent="0.2">
      <c r="A15" s="36" t="s">
        <v>82</v>
      </c>
      <c r="B15" s="5">
        <v>1149.54</v>
      </c>
    </row>
    <row r="16" spans="1:8" x14ac:dyDescent="0.2">
      <c r="A16" s="36" t="s">
        <v>89</v>
      </c>
      <c r="B16" s="5">
        <v>69.92</v>
      </c>
      <c r="H16">
        <f>84229.25+56298.4</f>
        <v>140527.65</v>
      </c>
    </row>
    <row r="17" spans="1:2" x14ac:dyDescent="0.2">
      <c r="A17" s="28" t="s">
        <v>19</v>
      </c>
      <c r="B17" s="5"/>
    </row>
    <row r="18" spans="1:2" x14ac:dyDescent="0.2">
      <c r="A18" s="35" t="s">
        <v>19</v>
      </c>
      <c r="B18" s="5"/>
    </row>
    <row r="19" spans="1:2" x14ac:dyDescent="0.2">
      <c r="A19" s="36" t="s">
        <v>19</v>
      </c>
      <c r="B19" s="5"/>
    </row>
    <row r="20" spans="1:2" x14ac:dyDescent="0.2">
      <c r="A20" s="28" t="s">
        <v>142</v>
      </c>
      <c r="B20" s="5">
        <v>79172.740000000005</v>
      </c>
    </row>
    <row r="21" spans="1:2" x14ac:dyDescent="0.2">
      <c r="A21" s="35" t="s">
        <v>19</v>
      </c>
      <c r="B21" s="5">
        <v>79172.740000000005</v>
      </c>
    </row>
    <row r="22" spans="1:2" x14ac:dyDescent="0.2">
      <c r="A22" s="36" t="s">
        <v>71</v>
      </c>
      <c r="B22" s="5">
        <v>75212.31</v>
      </c>
    </row>
    <row r="23" spans="1:2" x14ac:dyDescent="0.2">
      <c r="A23" s="36" t="s">
        <v>93</v>
      </c>
      <c r="B23" s="5">
        <v>239.16</v>
      </c>
    </row>
    <row r="24" spans="1:2" x14ac:dyDescent="0.2">
      <c r="A24" s="36" t="s">
        <v>124</v>
      </c>
      <c r="B24" s="5">
        <v>3721.27</v>
      </c>
    </row>
    <row r="25" spans="1:2" x14ac:dyDescent="0.2">
      <c r="A25" s="28" t="s">
        <v>27</v>
      </c>
      <c r="B25" s="5">
        <v>4875</v>
      </c>
    </row>
    <row r="26" spans="1:2" x14ac:dyDescent="0.2">
      <c r="A26" s="35" t="s">
        <v>19</v>
      </c>
      <c r="B26" s="5">
        <v>4875</v>
      </c>
    </row>
    <row r="27" spans="1:2" x14ac:dyDescent="0.2">
      <c r="A27" s="36" t="s">
        <v>130</v>
      </c>
      <c r="B27" s="5">
        <v>4875</v>
      </c>
    </row>
    <row r="28" spans="1:2" x14ac:dyDescent="0.2">
      <c r="A28" s="28" t="s">
        <v>20</v>
      </c>
      <c r="B28" s="5">
        <v>783803.75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8E9E3-1008-4E82-BC4B-C6900EB9FAFE}">
  <sheetPr>
    <pageSetUpPr fitToPage="1"/>
  </sheetPr>
  <dimension ref="A1:T29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33" sqref="F33"/>
    </sheetView>
  </sheetViews>
  <sheetFormatPr baseColWidth="10" defaultColWidth="8.83203125" defaultRowHeight="15" x14ac:dyDescent="0.2"/>
  <cols>
    <col min="1" max="1" width="14.1640625" customWidth="1"/>
    <col min="2" max="2" width="8.6640625" customWidth="1"/>
    <col min="3" max="3" width="10.5" customWidth="1"/>
    <col min="4" max="4" width="28.5" customWidth="1"/>
    <col min="5" max="5" width="23.6640625" customWidth="1"/>
    <col min="6" max="7" width="14.1640625" customWidth="1"/>
    <col min="8" max="8" width="11.1640625" customWidth="1"/>
    <col min="9" max="9" width="13.6640625" hidden="1" customWidth="1"/>
    <col min="10" max="10" width="14.83203125" hidden="1" customWidth="1"/>
    <col min="11" max="12" width="14.1640625" hidden="1" customWidth="1"/>
    <col min="13" max="16" width="14.1640625" customWidth="1"/>
    <col min="17" max="17" width="14.1640625" hidden="1" customWidth="1"/>
    <col min="18" max="18" width="14.1640625" customWidth="1"/>
    <col min="19" max="19" width="12.6640625" customWidth="1"/>
    <col min="20" max="20" width="15.1640625" customWidth="1"/>
  </cols>
  <sheetData>
    <row r="1" spans="1:20" x14ac:dyDescent="0.2">
      <c r="A1" s="33" t="s">
        <v>60</v>
      </c>
      <c r="B1" s="33" t="s">
        <v>59</v>
      </c>
      <c r="C1" s="33" t="s">
        <v>58</v>
      </c>
      <c r="D1" s="33" t="s">
        <v>57</v>
      </c>
      <c r="E1" s="33" t="s">
        <v>56</v>
      </c>
      <c r="F1" s="33" t="s">
        <v>18</v>
      </c>
      <c r="G1" s="33" t="s">
        <v>55</v>
      </c>
      <c r="H1" s="33" t="s">
        <v>54</v>
      </c>
      <c r="I1" s="33" t="s">
        <v>53</v>
      </c>
      <c r="J1" s="33" t="s">
        <v>52</v>
      </c>
      <c r="K1" s="33" t="s">
        <v>51</v>
      </c>
      <c r="L1" s="33" t="s">
        <v>50</v>
      </c>
      <c r="M1" s="33" t="s">
        <v>49</v>
      </c>
      <c r="N1" s="33" t="s">
        <v>48</v>
      </c>
      <c r="O1" s="33" t="s">
        <v>47</v>
      </c>
      <c r="P1" s="33" t="s">
        <v>46</v>
      </c>
      <c r="Q1" s="33" t="s">
        <v>45</v>
      </c>
      <c r="R1" s="33" t="s">
        <v>44</v>
      </c>
      <c r="S1" s="34" t="s">
        <v>2</v>
      </c>
      <c r="T1" s="34" t="s">
        <v>61</v>
      </c>
    </row>
    <row r="2" spans="1:20" x14ac:dyDescent="0.2">
      <c r="A2" s="41" t="s">
        <v>99</v>
      </c>
      <c r="B2" s="41" t="s">
        <v>100</v>
      </c>
      <c r="C2" s="42">
        <v>402.32</v>
      </c>
      <c r="D2" s="41" t="s">
        <v>101</v>
      </c>
      <c r="E2" s="41" t="s">
        <v>102</v>
      </c>
      <c r="F2" s="42">
        <v>402.32</v>
      </c>
      <c r="G2" s="42">
        <v>9</v>
      </c>
      <c r="H2" s="41" t="s">
        <v>84</v>
      </c>
      <c r="I2" s="41" t="s">
        <v>85</v>
      </c>
      <c r="J2" s="41" t="s">
        <v>85</v>
      </c>
      <c r="K2" s="43">
        <v>0</v>
      </c>
      <c r="L2" s="42">
        <v>0</v>
      </c>
      <c r="M2" s="43">
        <v>2024</v>
      </c>
      <c r="N2" s="44">
        <v>45352</v>
      </c>
      <c r="O2" s="44">
        <v>45379</v>
      </c>
      <c r="P2" s="41" t="s">
        <v>103</v>
      </c>
      <c r="Q2" s="41" t="s">
        <v>104</v>
      </c>
      <c r="R2" s="44">
        <v>45352</v>
      </c>
      <c r="S2" s="21" t="s">
        <v>30</v>
      </c>
    </row>
    <row r="3" spans="1:20" x14ac:dyDescent="0.2">
      <c r="A3" s="41" t="s">
        <v>105</v>
      </c>
      <c r="B3" s="41" t="s">
        <v>100</v>
      </c>
      <c r="C3" s="42">
        <v>441.9</v>
      </c>
      <c r="D3" s="41" t="s">
        <v>101</v>
      </c>
      <c r="E3" s="41" t="s">
        <v>106</v>
      </c>
      <c r="F3" s="42">
        <v>441.9</v>
      </c>
      <c r="G3" s="42">
        <v>9</v>
      </c>
      <c r="H3" s="41" t="s">
        <v>84</v>
      </c>
      <c r="I3" s="41" t="s">
        <v>85</v>
      </c>
      <c r="J3" s="41" t="s">
        <v>85</v>
      </c>
      <c r="K3" s="43">
        <v>0</v>
      </c>
      <c r="L3" s="42">
        <v>0</v>
      </c>
      <c r="M3" s="43">
        <v>2024</v>
      </c>
      <c r="N3" s="44">
        <v>45349</v>
      </c>
      <c r="O3" s="44">
        <v>45379</v>
      </c>
      <c r="P3" s="41" t="s">
        <v>103</v>
      </c>
      <c r="Q3" s="41" t="s">
        <v>107</v>
      </c>
      <c r="R3" s="44">
        <v>45349</v>
      </c>
      <c r="S3" s="21" t="s">
        <v>30</v>
      </c>
    </row>
    <row r="4" spans="1:20" x14ac:dyDescent="0.2">
      <c r="A4" s="41" t="s">
        <v>105</v>
      </c>
      <c r="B4" s="41" t="s">
        <v>100</v>
      </c>
      <c r="C4" s="42">
        <v>441.9</v>
      </c>
      <c r="D4" s="41" t="s">
        <v>101</v>
      </c>
      <c r="E4" s="41" t="s">
        <v>106</v>
      </c>
      <c r="F4" s="42">
        <v>441.9</v>
      </c>
      <c r="G4" s="42">
        <v>9</v>
      </c>
      <c r="H4" s="41" t="s">
        <v>84</v>
      </c>
      <c r="I4" s="41" t="s">
        <v>85</v>
      </c>
      <c r="J4" s="41" t="s">
        <v>85</v>
      </c>
      <c r="K4" s="43">
        <v>0</v>
      </c>
      <c r="L4" s="42">
        <v>0</v>
      </c>
      <c r="M4" s="43">
        <v>2024</v>
      </c>
      <c r="N4" s="44">
        <v>45349</v>
      </c>
      <c r="O4" s="44">
        <v>45379</v>
      </c>
      <c r="P4" s="41" t="s">
        <v>103</v>
      </c>
      <c r="Q4" s="41" t="s">
        <v>108</v>
      </c>
      <c r="R4" s="44">
        <v>45349</v>
      </c>
      <c r="S4" s="21" t="s">
        <v>30</v>
      </c>
    </row>
    <row r="5" spans="1:20" x14ac:dyDescent="0.2">
      <c r="A5" s="41" t="s">
        <v>105</v>
      </c>
      <c r="B5" s="41" t="s">
        <v>100</v>
      </c>
      <c r="C5" s="42">
        <v>709.58</v>
      </c>
      <c r="D5" s="41" t="s">
        <v>101</v>
      </c>
      <c r="E5" s="41" t="s">
        <v>106</v>
      </c>
      <c r="F5" s="42">
        <v>709.58</v>
      </c>
      <c r="G5" s="42">
        <v>9</v>
      </c>
      <c r="H5" s="41" t="s">
        <v>84</v>
      </c>
      <c r="I5" s="41" t="s">
        <v>85</v>
      </c>
      <c r="J5" s="41" t="s">
        <v>85</v>
      </c>
      <c r="K5" s="43">
        <v>0</v>
      </c>
      <c r="L5" s="42">
        <v>0</v>
      </c>
      <c r="M5" s="43">
        <v>2024</v>
      </c>
      <c r="N5" s="44">
        <v>45352</v>
      </c>
      <c r="O5" s="44">
        <v>45379</v>
      </c>
      <c r="P5" s="41" t="s">
        <v>103</v>
      </c>
      <c r="Q5" s="41" t="s">
        <v>109</v>
      </c>
      <c r="R5" s="44">
        <v>45352</v>
      </c>
      <c r="S5" s="21" t="s">
        <v>30</v>
      </c>
    </row>
    <row r="6" spans="1:20" x14ac:dyDescent="0.2">
      <c r="A6" s="41" t="s">
        <v>99</v>
      </c>
      <c r="B6" s="41" t="s">
        <v>100</v>
      </c>
      <c r="C6" s="42">
        <v>1408.24</v>
      </c>
      <c r="D6" s="41" t="s">
        <v>101</v>
      </c>
      <c r="E6" s="41" t="s">
        <v>102</v>
      </c>
      <c r="F6" s="42">
        <v>1408.24</v>
      </c>
      <c r="G6" s="42">
        <v>9</v>
      </c>
      <c r="H6" s="41" t="s">
        <v>84</v>
      </c>
      <c r="I6" s="41" t="s">
        <v>85</v>
      </c>
      <c r="J6" s="41" t="s">
        <v>85</v>
      </c>
      <c r="K6" s="43">
        <v>0</v>
      </c>
      <c r="L6" s="42">
        <v>0</v>
      </c>
      <c r="M6" s="43">
        <v>2024</v>
      </c>
      <c r="N6" s="44">
        <v>45342</v>
      </c>
      <c r="O6" s="44">
        <v>45379</v>
      </c>
      <c r="P6" s="41" t="s">
        <v>103</v>
      </c>
      <c r="Q6" s="41" t="s">
        <v>115</v>
      </c>
      <c r="R6" s="44">
        <v>45342</v>
      </c>
      <c r="S6" s="21" t="s">
        <v>30</v>
      </c>
    </row>
    <row r="7" spans="1:20" x14ac:dyDescent="0.2">
      <c r="A7" s="41" t="s">
        <v>105</v>
      </c>
      <c r="B7" s="41" t="s">
        <v>100</v>
      </c>
      <c r="C7" s="42">
        <v>1423.36</v>
      </c>
      <c r="D7" s="41" t="s">
        <v>101</v>
      </c>
      <c r="E7" s="41" t="s">
        <v>106</v>
      </c>
      <c r="F7" s="42">
        <v>1423.36</v>
      </c>
      <c r="G7" s="42">
        <v>9</v>
      </c>
      <c r="H7" s="41" t="s">
        <v>84</v>
      </c>
      <c r="I7" s="41" t="s">
        <v>85</v>
      </c>
      <c r="J7" s="41" t="s">
        <v>85</v>
      </c>
      <c r="K7" s="43">
        <v>0</v>
      </c>
      <c r="L7" s="42">
        <v>0</v>
      </c>
      <c r="M7" s="43">
        <v>2024</v>
      </c>
      <c r="N7" s="44">
        <v>45348</v>
      </c>
      <c r="O7" s="44">
        <v>45379</v>
      </c>
      <c r="P7" s="41" t="s">
        <v>103</v>
      </c>
      <c r="Q7" s="41" t="s">
        <v>116</v>
      </c>
      <c r="R7" s="44">
        <v>45348</v>
      </c>
      <c r="S7" s="21" t="s">
        <v>30</v>
      </c>
    </row>
    <row r="8" spans="1:20" x14ac:dyDescent="0.2">
      <c r="A8" s="41" t="s">
        <v>99</v>
      </c>
      <c r="B8" s="41" t="s">
        <v>100</v>
      </c>
      <c r="C8" s="42">
        <v>4049.53</v>
      </c>
      <c r="D8" s="41" t="s">
        <v>101</v>
      </c>
      <c r="E8" s="41" t="s">
        <v>102</v>
      </c>
      <c r="F8" s="42">
        <v>4049.53</v>
      </c>
      <c r="G8" s="42">
        <v>9</v>
      </c>
      <c r="H8" s="41" t="s">
        <v>84</v>
      </c>
      <c r="I8" s="41" t="s">
        <v>85</v>
      </c>
      <c r="J8" s="41" t="s">
        <v>85</v>
      </c>
      <c r="K8" s="43">
        <v>0</v>
      </c>
      <c r="L8" s="42">
        <v>0</v>
      </c>
      <c r="M8" s="43">
        <v>2024</v>
      </c>
      <c r="N8" s="44">
        <v>45350</v>
      </c>
      <c r="O8" s="44">
        <v>45379</v>
      </c>
      <c r="P8" s="41" t="s">
        <v>103</v>
      </c>
      <c r="Q8" s="41" t="s">
        <v>127</v>
      </c>
      <c r="R8" s="44">
        <v>45350</v>
      </c>
      <c r="S8" s="21" t="s">
        <v>30</v>
      </c>
    </row>
    <row r="9" spans="1:20" x14ac:dyDescent="0.2">
      <c r="A9" s="41" t="s">
        <v>99</v>
      </c>
      <c r="B9" s="41" t="s">
        <v>100</v>
      </c>
      <c r="C9" s="42">
        <v>10283.31</v>
      </c>
      <c r="D9" s="41" t="s">
        <v>101</v>
      </c>
      <c r="E9" s="41" t="s">
        <v>102</v>
      </c>
      <c r="F9" s="42">
        <v>10283.31</v>
      </c>
      <c r="G9" s="42">
        <v>9</v>
      </c>
      <c r="H9" s="41" t="s">
        <v>84</v>
      </c>
      <c r="I9" s="41" t="s">
        <v>85</v>
      </c>
      <c r="J9" s="41" t="s">
        <v>85</v>
      </c>
      <c r="K9" s="43">
        <v>0</v>
      </c>
      <c r="L9" s="42">
        <v>0</v>
      </c>
      <c r="M9" s="43">
        <v>2024</v>
      </c>
      <c r="N9" s="44">
        <v>45347</v>
      </c>
      <c r="O9" s="44">
        <v>45379</v>
      </c>
      <c r="P9" s="41" t="s">
        <v>103</v>
      </c>
      <c r="Q9" s="41" t="s">
        <v>133</v>
      </c>
      <c r="R9" s="44">
        <v>45347</v>
      </c>
      <c r="S9" s="21" t="s">
        <v>30</v>
      </c>
    </row>
    <row r="10" spans="1:20" x14ac:dyDescent="0.2">
      <c r="A10" s="41" t="s">
        <v>99</v>
      </c>
      <c r="B10" s="41" t="s">
        <v>134</v>
      </c>
      <c r="C10" s="42">
        <v>13159.8</v>
      </c>
      <c r="D10" s="41" t="s">
        <v>135</v>
      </c>
      <c r="E10" s="41" t="s">
        <v>102</v>
      </c>
      <c r="F10" s="42">
        <v>13159.8</v>
      </c>
      <c r="G10" s="42">
        <v>8</v>
      </c>
      <c r="H10" s="41" t="s">
        <v>84</v>
      </c>
      <c r="I10" s="41" t="s">
        <v>85</v>
      </c>
      <c r="J10" s="41" t="s">
        <v>85</v>
      </c>
      <c r="K10" s="43">
        <v>-1</v>
      </c>
      <c r="L10" s="42">
        <v>0</v>
      </c>
      <c r="M10" s="43">
        <v>2024</v>
      </c>
      <c r="N10" s="44">
        <v>45335</v>
      </c>
      <c r="O10" s="44">
        <v>45349</v>
      </c>
      <c r="P10" s="41" t="s">
        <v>136</v>
      </c>
      <c r="Q10" s="41" t="s">
        <v>137</v>
      </c>
      <c r="R10" s="44">
        <v>45335</v>
      </c>
      <c r="S10" s="21" t="s">
        <v>30</v>
      </c>
    </row>
    <row r="11" spans="1:20" x14ac:dyDescent="0.2">
      <c r="A11" s="41" t="s">
        <v>80</v>
      </c>
      <c r="B11" s="41" t="s">
        <v>119</v>
      </c>
      <c r="C11" s="42">
        <v>3244.61</v>
      </c>
      <c r="D11" s="41" t="s">
        <v>120</v>
      </c>
      <c r="E11" s="41" t="s">
        <v>83</v>
      </c>
      <c r="F11" s="42">
        <v>3244.61</v>
      </c>
      <c r="G11" s="42">
        <v>9</v>
      </c>
      <c r="H11" s="41" t="s">
        <v>84</v>
      </c>
      <c r="I11" s="41" t="s">
        <v>85</v>
      </c>
      <c r="J11" s="41" t="s">
        <v>85</v>
      </c>
      <c r="K11" s="43">
        <v>0</v>
      </c>
      <c r="L11" s="42">
        <v>0</v>
      </c>
      <c r="M11" s="43">
        <v>2024</v>
      </c>
      <c r="N11" s="44">
        <v>45334</v>
      </c>
      <c r="O11" s="44">
        <v>45350</v>
      </c>
      <c r="P11" s="41" t="s">
        <v>121</v>
      </c>
      <c r="Q11" s="41" t="s">
        <v>122</v>
      </c>
      <c r="R11" s="44">
        <v>45334</v>
      </c>
      <c r="S11" t="s">
        <v>22</v>
      </c>
    </row>
    <row r="12" spans="1:20" x14ac:dyDescent="0.2">
      <c r="A12" s="41" t="s">
        <v>80</v>
      </c>
      <c r="B12" s="41" t="s">
        <v>92</v>
      </c>
      <c r="C12" s="42">
        <v>239.16</v>
      </c>
      <c r="D12" s="41" t="s">
        <v>93</v>
      </c>
      <c r="E12" s="21" t="s">
        <v>142</v>
      </c>
      <c r="F12" s="42">
        <v>239.16</v>
      </c>
      <c r="G12" s="42">
        <v>9</v>
      </c>
      <c r="H12" s="41" t="s">
        <v>84</v>
      </c>
      <c r="I12" s="41" t="s">
        <v>85</v>
      </c>
      <c r="J12" s="41" t="s">
        <v>85</v>
      </c>
      <c r="K12" s="43">
        <v>0</v>
      </c>
      <c r="L12" s="42">
        <v>0</v>
      </c>
      <c r="M12" s="43">
        <v>2024</v>
      </c>
      <c r="N12" s="44">
        <v>45370</v>
      </c>
      <c r="O12" s="44">
        <v>45379</v>
      </c>
      <c r="P12" s="41" t="s">
        <v>94</v>
      </c>
      <c r="Q12" s="41" t="s">
        <v>95</v>
      </c>
      <c r="R12" s="44">
        <v>45370</v>
      </c>
      <c r="S12" s="21" t="s">
        <v>142</v>
      </c>
    </row>
    <row r="13" spans="1:20" x14ac:dyDescent="0.2">
      <c r="A13" s="41" t="s">
        <v>128</v>
      </c>
      <c r="B13" s="41" t="s">
        <v>129</v>
      </c>
      <c r="C13" s="42">
        <v>4875</v>
      </c>
      <c r="D13" s="41" t="s">
        <v>130</v>
      </c>
      <c r="E13" s="22" t="s">
        <v>27</v>
      </c>
      <c r="F13" s="42">
        <v>4875</v>
      </c>
      <c r="G13" s="42">
        <v>8</v>
      </c>
      <c r="H13" s="41" t="s">
        <v>84</v>
      </c>
      <c r="I13" s="41" t="s">
        <v>34</v>
      </c>
      <c r="J13" s="41" t="s">
        <v>85</v>
      </c>
      <c r="K13" s="43">
        <v>-1</v>
      </c>
      <c r="L13" s="42">
        <v>0</v>
      </c>
      <c r="M13" s="43">
        <v>2024</v>
      </c>
      <c r="N13" s="44">
        <v>45322</v>
      </c>
      <c r="O13" s="44">
        <v>45349</v>
      </c>
      <c r="P13" s="41" t="s">
        <v>131</v>
      </c>
      <c r="Q13" s="41" t="s">
        <v>132</v>
      </c>
      <c r="R13" s="44">
        <v>45322</v>
      </c>
      <c r="S13" s="22" t="s">
        <v>27</v>
      </c>
    </row>
    <row r="14" spans="1:20" x14ac:dyDescent="0.2">
      <c r="A14" s="41" t="s">
        <v>80</v>
      </c>
      <c r="B14" s="41" t="s">
        <v>110</v>
      </c>
      <c r="C14" s="42">
        <v>1000</v>
      </c>
      <c r="D14" s="41" t="s">
        <v>111</v>
      </c>
      <c r="E14" s="41" t="s">
        <v>83</v>
      </c>
      <c r="F14" s="42">
        <v>1000</v>
      </c>
      <c r="G14" s="42">
        <v>8</v>
      </c>
      <c r="H14" s="41" t="s">
        <v>84</v>
      </c>
      <c r="I14" s="41" t="s">
        <v>85</v>
      </c>
      <c r="J14" s="41" t="s">
        <v>85</v>
      </c>
      <c r="K14" s="43">
        <v>-1</v>
      </c>
      <c r="L14" s="42">
        <v>0</v>
      </c>
      <c r="M14" s="43">
        <v>2024</v>
      </c>
      <c r="N14" s="44">
        <v>45331</v>
      </c>
      <c r="O14" s="44">
        <v>45350</v>
      </c>
      <c r="P14" s="41" t="s">
        <v>112</v>
      </c>
      <c r="Q14" s="41" t="s">
        <v>113</v>
      </c>
      <c r="R14" s="44">
        <v>45331</v>
      </c>
      <c r="S14" t="s">
        <v>22</v>
      </c>
    </row>
    <row r="15" spans="1:20" ht="16" x14ac:dyDescent="0.2">
      <c r="A15" s="30" t="s">
        <v>39</v>
      </c>
      <c r="B15" s="30" t="s">
        <v>38</v>
      </c>
      <c r="C15" s="32">
        <v>20000</v>
      </c>
      <c r="D15" s="30" t="s">
        <v>37</v>
      </c>
      <c r="E15" s="30" t="s">
        <v>36</v>
      </c>
      <c r="F15" s="32">
        <v>20000</v>
      </c>
      <c r="G15" s="32">
        <v>12</v>
      </c>
      <c r="H15" s="30" t="s">
        <v>35</v>
      </c>
      <c r="I15" s="30" t="s">
        <v>34</v>
      </c>
      <c r="J15" s="30" t="s">
        <v>34</v>
      </c>
      <c r="K15" s="31">
        <v>0</v>
      </c>
      <c r="L15" s="32">
        <v>0</v>
      </c>
      <c r="M15" s="31">
        <v>2023</v>
      </c>
      <c r="N15" s="29">
        <v>44981</v>
      </c>
      <c r="O15" s="29">
        <v>45104</v>
      </c>
      <c r="P15" s="30" t="s">
        <v>33</v>
      </c>
      <c r="Q15" s="30" t="s">
        <v>32</v>
      </c>
      <c r="R15" s="29">
        <v>44981</v>
      </c>
      <c r="S15" t="s">
        <v>30</v>
      </c>
    </row>
    <row r="16" spans="1:20" ht="16" x14ac:dyDescent="0.2">
      <c r="A16" s="37" t="s">
        <v>39</v>
      </c>
      <c r="B16" s="37" t="s">
        <v>70</v>
      </c>
      <c r="C16" s="38">
        <v>2170.4899999999998</v>
      </c>
      <c r="D16" s="37" t="s">
        <v>71</v>
      </c>
      <c r="E16" s="21" t="s">
        <v>142</v>
      </c>
      <c r="F16" s="38">
        <v>2170.4899999999998</v>
      </c>
      <c r="G16" s="38">
        <v>6</v>
      </c>
      <c r="H16" s="37" t="s">
        <v>35</v>
      </c>
      <c r="I16" s="37" t="s">
        <v>34</v>
      </c>
      <c r="J16" s="37" t="s">
        <v>34</v>
      </c>
      <c r="K16" s="39">
        <v>0</v>
      </c>
      <c r="L16" s="38">
        <v>0</v>
      </c>
      <c r="M16" s="39">
        <v>2024</v>
      </c>
      <c r="N16" s="40">
        <v>45279</v>
      </c>
      <c r="O16" s="40">
        <v>45288</v>
      </c>
      <c r="P16" s="37" t="s">
        <v>72</v>
      </c>
      <c r="Q16" s="37" t="s">
        <v>73</v>
      </c>
      <c r="R16" s="40">
        <v>45279</v>
      </c>
      <c r="S16" s="21" t="s">
        <v>142</v>
      </c>
    </row>
    <row r="17" spans="1:20" ht="16" x14ac:dyDescent="0.2">
      <c r="A17" s="37" t="s">
        <v>39</v>
      </c>
      <c r="B17" s="37" t="s">
        <v>70</v>
      </c>
      <c r="C17" s="38">
        <v>71270.5</v>
      </c>
      <c r="D17" s="37" t="s">
        <v>71</v>
      </c>
      <c r="E17" s="21" t="s">
        <v>142</v>
      </c>
      <c r="F17" s="38">
        <v>71270.5</v>
      </c>
      <c r="G17" s="38">
        <v>6</v>
      </c>
      <c r="H17" s="37" t="s">
        <v>35</v>
      </c>
      <c r="I17" s="37" t="s">
        <v>34</v>
      </c>
      <c r="J17" s="37" t="s">
        <v>34</v>
      </c>
      <c r="K17" s="39">
        <v>0</v>
      </c>
      <c r="L17" s="38">
        <v>0</v>
      </c>
      <c r="M17" s="39">
        <v>2024</v>
      </c>
      <c r="N17" s="40">
        <v>45274</v>
      </c>
      <c r="O17" s="40">
        <v>45279</v>
      </c>
      <c r="P17" s="37" t="s">
        <v>74</v>
      </c>
      <c r="Q17" s="37" t="s">
        <v>75</v>
      </c>
      <c r="R17" s="40">
        <v>45274</v>
      </c>
      <c r="S17" s="21" t="s">
        <v>142</v>
      </c>
    </row>
    <row r="18" spans="1:20" x14ac:dyDescent="0.2">
      <c r="A18" s="41" t="s">
        <v>96</v>
      </c>
      <c r="B18" s="41" t="s">
        <v>70</v>
      </c>
      <c r="C18" s="42">
        <v>292.83</v>
      </c>
      <c r="D18" s="41" t="s">
        <v>71</v>
      </c>
      <c r="E18" s="21" t="s">
        <v>142</v>
      </c>
      <c r="F18" s="42">
        <v>292.83</v>
      </c>
      <c r="G18" s="42">
        <v>9</v>
      </c>
      <c r="H18" s="41" t="s">
        <v>84</v>
      </c>
      <c r="I18" s="41" t="s">
        <v>85</v>
      </c>
      <c r="J18" s="41" t="s">
        <v>85</v>
      </c>
      <c r="K18" s="43">
        <v>0</v>
      </c>
      <c r="L18" s="42">
        <v>0</v>
      </c>
      <c r="M18" s="43">
        <v>2024</v>
      </c>
      <c r="N18" s="44">
        <v>45349</v>
      </c>
      <c r="O18" s="44">
        <v>45379</v>
      </c>
      <c r="P18" s="41" t="s">
        <v>97</v>
      </c>
      <c r="Q18" s="41" t="s">
        <v>98</v>
      </c>
      <c r="R18" s="44">
        <v>45349</v>
      </c>
      <c r="S18" s="21" t="s">
        <v>142</v>
      </c>
    </row>
    <row r="19" spans="1:20" x14ac:dyDescent="0.2">
      <c r="A19" s="41" t="s">
        <v>96</v>
      </c>
      <c r="B19" s="41" t="s">
        <v>70</v>
      </c>
      <c r="C19" s="42">
        <v>1478.49</v>
      </c>
      <c r="D19" s="41" t="s">
        <v>71</v>
      </c>
      <c r="E19" s="21" t="s">
        <v>142</v>
      </c>
      <c r="F19" s="42">
        <v>1478.49</v>
      </c>
      <c r="G19" s="42">
        <v>8</v>
      </c>
      <c r="H19" s="41" t="s">
        <v>84</v>
      </c>
      <c r="I19" s="41" t="s">
        <v>85</v>
      </c>
      <c r="J19" s="41" t="s">
        <v>85</v>
      </c>
      <c r="K19" s="43">
        <v>-1</v>
      </c>
      <c r="L19" s="42">
        <v>0</v>
      </c>
      <c r="M19" s="43">
        <v>2024</v>
      </c>
      <c r="N19" s="44">
        <v>45328</v>
      </c>
      <c r="O19" s="44">
        <v>45350</v>
      </c>
      <c r="P19" s="41" t="s">
        <v>117</v>
      </c>
      <c r="Q19" s="41" t="s">
        <v>118</v>
      </c>
      <c r="R19" s="44">
        <v>45328</v>
      </c>
      <c r="S19" s="21" t="s">
        <v>142</v>
      </c>
    </row>
    <row r="20" spans="1:20" ht="16" x14ac:dyDescent="0.2">
      <c r="A20" s="30" t="s">
        <v>39</v>
      </c>
      <c r="B20" s="30" t="s">
        <v>43</v>
      </c>
      <c r="C20" s="32">
        <v>15014.13</v>
      </c>
      <c r="D20" s="30" t="s">
        <v>42</v>
      </c>
      <c r="E20" s="30" t="s">
        <v>36</v>
      </c>
      <c r="F20" s="32">
        <v>15014.13</v>
      </c>
      <c r="G20" s="32">
        <v>12</v>
      </c>
      <c r="H20" s="30" t="s">
        <v>35</v>
      </c>
      <c r="I20" s="30" t="s">
        <v>34</v>
      </c>
      <c r="J20" s="30" t="s">
        <v>34</v>
      </c>
      <c r="K20" s="31">
        <v>0</v>
      </c>
      <c r="L20" s="32">
        <v>0</v>
      </c>
      <c r="M20" s="31">
        <v>2023</v>
      </c>
      <c r="N20" s="29">
        <v>45072</v>
      </c>
      <c r="O20" s="29">
        <v>45104</v>
      </c>
      <c r="P20" s="30" t="s">
        <v>41</v>
      </c>
      <c r="Q20" s="30" t="s">
        <v>40</v>
      </c>
      <c r="R20" s="29">
        <v>45072</v>
      </c>
      <c r="S20" t="s">
        <v>22</v>
      </c>
      <c r="T20" t="s">
        <v>62</v>
      </c>
    </row>
    <row r="21" spans="1:20" ht="16" x14ac:dyDescent="0.2">
      <c r="A21" s="30" t="s">
        <v>39</v>
      </c>
      <c r="B21" s="30" t="s">
        <v>43</v>
      </c>
      <c r="C21" s="32">
        <v>243550</v>
      </c>
      <c r="D21" s="30" t="s">
        <v>42</v>
      </c>
      <c r="E21" s="30" t="s">
        <v>36</v>
      </c>
      <c r="F21" s="32">
        <v>243550</v>
      </c>
      <c r="G21" s="32">
        <v>3</v>
      </c>
      <c r="H21" s="30" t="s">
        <v>35</v>
      </c>
      <c r="I21" s="30" t="s">
        <v>34</v>
      </c>
      <c r="J21" s="30" t="s">
        <v>34</v>
      </c>
      <c r="K21" s="31">
        <v>0</v>
      </c>
      <c r="L21" s="32">
        <v>0</v>
      </c>
      <c r="M21" s="31">
        <v>2024</v>
      </c>
      <c r="N21" s="29">
        <v>45197</v>
      </c>
      <c r="O21" s="29">
        <v>45198</v>
      </c>
      <c r="P21" s="30" t="s">
        <v>68</v>
      </c>
      <c r="Q21" s="30" t="s">
        <v>69</v>
      </c>
      <c r="R21" s="29">
        <v>45197</v>
      </c>
      <c r="S21" t="s">
        <v>22</v>
      </c>
      <c r="T21" t="s">
        <v>62</v>
      </c>
    </row>
    <row r="22" spans="1:20" ht="16" x14ac:dyDescent="0.2">
      <c r="A22" s="37" t="s">
        <v>39</v>
      </c>
      <c r="B22" s="37" t="s">
        <v>43</v>
      </c>
      <c r="C22" s="38">
        <v>99620</v>
      </c>
      <c r="D22" s="37" t="s">
        <v>42</v>
      </c>
      <c r="E22" s="37" t="s">
        <v>36</v>
      </c>
      <c r="F22" s="38">
        <v>99620</v>
      </c>
      <c r="G22" s="38">
        <v>6</v>
      </c>
      <c r="H22" s="37" t="s">
        <v>35</v>
      </c>
      <c r="I22" s="37" t="s">
        <v>34</v>
      </c>
      <c r="J22" s="37" t="s">
        <v>34</v>
      </c>
      <c r="K22" s="39">
        <v>0</v>
      </c>
      <c r="L22" s="38">
        <v>0</v>
      </c>
      <c r="M22" s="39">
        <v>2024</v>
      </c>
      <c r="N22" s="40">
        <v>45209</v>
      </c>
      <c r="O22" s="40">
        <v>45274</v>
      </c>
      <c r="P22" s="37" t="s">
        <v>76</v>
      </c>
      <c r="Q22" s="37" t="s">
        <v>77</v>
      </c>
      <c r="R22" s="40">
        <v>45209</v>
      </c>
      <c r="S22" t="s">
        <v>22</v>
      </c>
      <c r="T22" t="s">
        <v>62</v>
      </c>
    </row>
    <row r="23" spans="1:20" ht="16" x14ac:dyDescent="0.2">
      <c r="A23" s="37" t="s">
        <v>39</v>
      </c>
      <c r="B23" s="37" t="s">
        <v>43</v>
      </c>
      <c r="C23" s="38">
        <v>152153</v>
      </c>
      <c r="D23" s="37" t="s">
        <v>42</v>
      </c>
      <c r="E23" s="37" t="s">
        <v>36</v>
      </c>
      <c r="F23" s="38">
        <v>152153</v>
      </c>
      <c r="G23" s="38">
        <v>5</v>
      </c>
      <c r="H23" s="37" t="s">
        <v>35</v>
      </c>
      <c r="I23" s="37" t="s">
        <v>34</v>
      </c>
      <c r="J23" s="37" t="s">
        <v>34</v>
      </c>
      <c r="K23" s="39">
        <v>-1</v>
      </c>
      <c r="L23" s="38">
        <v>0</v>
      </c>
      <c r="M23" s="39">
        <v>2024</v>
      </c>
      <c r="N23" s="40">
        <v>45229</v>
      </c>
      <c r="O23" s="40">
        <v>45261</v>
      </c>
      <c r="P23" s="37" t="s">
        <v>78</v>
      </c>
      <c r="Q23" s="37" t="s">
        <v>79</v>
      </c>
      <c r="R23" s="40">
        <v>45229</v>
      </c>
      <c r="S23" t="s">
        <v>22</v>
      </c>
      <c r="T23" t="s">
        <v>62</v>
      </c>
    </row>
    <row r="24" spans="1:20" ht="16" x14ac:dyDescent="0.2">
      <c r="A24" s="37" t="s">
        <v>39</v>
      </c>
      <c r="B24" s="37" t="s">
        <v>43</v>
      </c>
      <c r="C24" s="38">
        <v>24003.87</v>
      </c>
      <c r="D24" s="37" t="s">
        <v>42</v>
      </c>
      <c r="E24" s="37" t="s">
        <v>36</v>
      </c>
      <c r="F24" s="38">
        <v>24003.87</v>
      </c>
      <c r="G24" s="38">
        <v>9</v>
      </c>
      <c r="H24" s="37" t="s">
        <v>35</v>
      </c>
      <c r="I24" s="37" t="s">
        <v>34</v>
      </c>
      <c r="J24" s="37" t="s">
        <v>34</v>
      </c>
      <c r="K24" s="39">
        <v>0</v>
      </c>
      <c r="L24" s="38">
        <v>0</v>
      </c>
      <c r="M24" s="39">
        <v>2024</v>
      </c>
      <c r="N24" s="40">
        <v>45355</v>
      </c>
      <c r="O24" s="40">
        <v>45373</v>
      </c>
      <c r="P24" s="37" t="s">
        <v>138</v>
      </c>
      <c r="Q24" s="37" t="s">
        <v>139</v>
      </c>
      <c r="R24" s="40">
        <v>45355</v>
      </c>
      <c r="S24" t="s">
        <v>22</v>
      </c>
      <c r="T24" t="s">
        <v>62</v>
      </c>
    </row>
    <row r="25" spans="1:20" ht="16" x14ac:dyDescent="0.2">
      <c r="A25" s="37" t="s">
        <v>39</v>
      </c>
      <c r="B25" s="37" t="s">
        <v>43</v>
      </c>
      <c r="C25" s="38">
        <v>107631</v>
      </c>
      <c r="D25" s="37" t="s">
        <v>42</v>
      </c>
      <c r="E25" s="37" t="s">
        <v>36</v>
      </c>
      <c r="F25" s="38">
        <v>107631</v>
      </c>
      <c r="G25" s="38">
        <v>7</v>
      </c>
      <c r="H25" s="37" t="s">
        <v>35</v>
      </c>
      <c r="I25" s="37" t="s">
        <v>34</v>
      </c>
      <c r="J25" s="37" t="s">
        <v>34</v>
      </c>
      <c r="K25" s="39">
        <v>-1</v>
      </c>
      <c r="L25" s="38">
        <v>0</v>
      </c>
      <c r="M25" s="39">
        <v>2024</v>
      </c>
      <c r="N25" s="40">
        <v>45301</v>
      </c>
      <c r="O25" s="40">
        <v>45314</v>
      </c>
      <c r="P25" s="37" t="s">
        <v>140</v>
      </c>
      <c r="Q25" s="37" t="s">
        <v>141</v>
      </c>
      <c r="R25" s="40">
        <v>45301</v>
      </c>
      <c r="S25" t="s">
        <v>22</v>
      </c>
      <c r="T25" t="s">
        <v>62</v>
      </c>
    </row>
    <row r="26" spans="1:20" x14ac:dyDescent="0.2">
      <c r="A26" s="41" t="s">
        <v>80</v>
      </c>
      <c r="B26" s="41" t="s">
        <v>81</v>
      </c>
      <c r="C26" s="42">
        <v>24.29</v>
      </c>
      <c r="D26" s="41" t="s">
        <v>82</v>
      </c>
      <c r="E26" s="41" t="s">
        <v>83</v>
      </c>
      <c r="F26" s="42">
        <v>24.29</v>
      </c>
      <c r="G26" s="42">
        <v>8</v>
      </c>
      <c r="H26" s="41" t="s">
        <v>84</v>
      </c>
      <c r="I26" s="41" t="s">
        <v>85</v>
      </c>
      <c r="J26" s="41" t="s">
        <v>85</v>
      </c>
      <c r="K26" s="43">
        <v>-1</v>
      </c>
      <c r="L26" s="42">
        <v>0</v>
      </c>
      <c r="M26" s="43">
        <v>2024</v>
      </c>
      <c r="N26" s="44">
        <v>45331</v>
      </c>
      <c r="O26" s="44">
        <v>45350</v>
      </c>
      <c r="P26" s="41" t="s">
        <v>86</v>
      </c>
      <c r="Q26" s="41" t="s">
        <v>87</v>
      </c>
      <c r="R26" s="44">
        <v>45331</v>
      </c>
      <c r="S26" t="s">
        <v>22</v>
      </c>
    </row>
    <row r="27" spans="1:20" x14ac:dyDescent="0.2">
      <c r="A27" s="41" t="s">
        <v>80</v>
      </c>
      <c r="B27" s="41" t="s">
        <v>81</v>
      </c>
      <c r="C27" s="42">
        <v>1125.25</v>
      </c>
      <c r="D27" s="41" t="s">
        <v>82</v>
      </c>
      <c r="E27" s="41" t="s">
        <v>83</v>
      </c>
      <c r="F27" s="42">
        <v>1125.25</v>
      </c>
      <c r="G27" s="42">
        <v>8</v>
      </c>
      <c r="H27" s="41" t="s">
        <v>84</v>
      </c>
      <c r="I27" s="41" t="s">
        <v>85</v>
      </c>
      <c r="J27" s="41" t="s">
        <v>85</v>
      </c>
      <c r="K27" s="43">
        <v>-1</v>
      </c>
      <c r="L27" s="42">
        <v>0</v>
      </c>
      <c r="M27" s="43">
        <v>2024</v>
      </c>
      <c r="N27" s="44">
        <v>45335</v>
      </c>
      <c r="O27" s="44">
        <v>45350</v>
      </c>
      <c r="P27" s="41" t="s">
        <v>86</v>
      </c>
      <c r="Q27" s="41" t="s">
        <v>114</v>
      </c>
      <c r="R27" s="44">
        <v>45335</v>
      </c>
      <c r="S27" t="s">
        <v>22</v>
      </c>
    </row>
    <row r="28" spans="1:20" x14ac:dyDescent="0.2">
      <c r="A28" s="41" t="s">
        <v>96</v>
      </c>
      <c r="B28" s="41" t="s">
        <v>123</v>
      </c>
      <c r="C28" s="42">
        <v>3721.27</v>
      </c>
      <c r="D28" s="41" t="s">
        <v>124</v>
      </c>
      <c r="E28" s="21" t="s">
        <v>142</v>
      </c>
      <c r="F28" s="42">
        <v>3721.27</v>
      </c>
      <c r="G28" s="42">
        <v>9</v>
      </c>
      <c r="H28" s="41" t="s">
        <v>84</v>
      </c>
      <c r="I28" s="41" t="s">
        <v>85</v>
      </c>
      <c r="J28" s="41" t="s">
        <v>85</v>
      </c>
      <c r="K28" s="43">
        <v>0</v>
      </c>
      <c r="L28" s="42">
        <v>0</v>
      </c>
      <c r="M28" s="43">
        <v>2024</v>
      </c>
      <c r="N28" s="44">
        <v>45363</v>
      </c>
      <c r="O28" s="44">
        <v>45373</v>
      </c>
      <c r="P28" s="41" t="s">
        <v>125</v>
      </c>
      <c r="Q28" s="41" t="s">
        <v>126</v>
      </c>
      <c r="R28" s="44">
        <v>45363</v>
      </c>
      <c r="S28" s="21" t="s">
        <v>142</v>
      </c>
    </row>
    <row r="29" spans="1:20" x14ac:dyDescent="0.2">
      <c r="A29" s="41" t="s">
        <v>80</v>
      </c>
      <c r="B29" s="41" t="s">
        <v>88</v>
      </c>
      <c r="C29" s="42">
        <v>69.92</v>
      </c>
      <c r="D29" s="41" t="s">
        <v>89</v>
      </c>
      <c r="E29" s="41" t="s">
        <v>83</v>
      </c>
      <c r="F29" s="42">
        <v>69.92</v>
      </c>
      <c r="G29" s="42">
        <v>9</v>
      </c>
      <c r="H29" s="41" t="s">
        <v>84</v>
      </c>
      <c r="I29" s="41" t="s">
        <v>85</v>
      </c>
      <c r="J29" s="41" t="s">
        <v>85</v>
      </c>
      <c r="K29" s="43">
        <v>0</v>
      </c>
      <c r="L29" s="42">
        <v>0</v>
      </c>
      <c r="M29" s="43">
        <v>2024</v>
      </c>
      <c r="N29" s="44">
        <v>45351</v>
      </c>
      <c r="O29" s="44">
        <v>45379</v>
      </c>
      <c r="P29" s="41" t="s">
        <v>90</v>
      </c>
      <c r="Q29" s="41" t="s">
        <v>91</v>
      </c>
      <c r="R29" s="44">
        <v>45351</v>
      </c>
      <c r="S29" t="s">
        <v>22</v>
      </c>
    </row>
  </sheetData>
  <autoFilter ref="A1:T29" xr:uid="{00000000-0009-0000-0000-000002000000}">
    <sortState xmlns:xlrd2="http://schemas.microsoft.com/office/spreadsheetml/2017/richdata2" ref="A2:T29">
      <sortCondition ref="D1:D29"/>
    </sortState>
  </autoFilter>
  <pageMargins left="0.7" right="0.7" top="0.75" bottom="0.75" header="0.3" footer="0.3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Before Request</vt:lpstr>
      <vt:lpstr>Requested Revision</vt:lpstr>
      <vt:lpstr>Breakouts</vt:lpstr>
      <vt:lpstr>Additional Breakouts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 Spence</dc:creator>
  <cp:lastModifiedBy>Joy Spence</cp:lastModifiedBy>
  <cp:lastPrinted>2024-05-24T16:46:37Z</cp:lastPrinted>
  <dcterms:created xsi:type="dcterms:W3CDTF">2023-02-02T21:48:37Z</dcterms:created>
  <dcterms:modified xsi:type="dcterms:W3CDTF">2024-12-11T19:29:49Z</dcterms:modified>
</cp:coreProperties>
</file>