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24 WACGC Logan/23-024 Reporting/Annual Evaluation/"/>
    </mc:Choice>
  </mc:AlternateContent>
  <xr:revisionPtr revIDLastSave="34" documentId="8_{5075D432-4904-514D-9889-AFC3BC109B4D}" xr6:coauthVersionLast="47" xr6:coauthVersionMax="47" xr10:uidLastSave="{61196A6A-63BF-9443-A01C-2BDAEC692BA7}"/>
  <bookViews>
    <workbookView xWindow="0" yWindow="300" windowWidth="29560" windowHeight="15520" xr2:uid="{BBB1E5D6-1499-4DFA-96AC-F71946CCEDE4}"/>
  </bookViews>
  <sheets>
    <sheet name="Sheet1" sheetId="1" r:id="rId1"/>
    <sheet name="AP Pivots" sheetId="6" r:id="rId2"/>
    <sheet name="AP To GL Research" sheetId="4" r:id="rId3"/>
    <sheet name="Payroll Pivot" sheetId="3" r:id="rId4"/>
    <sheet name="Payroll for invoices" sheetId="2" r:id="rId5"/>
  </sheets>
  <calcPr calcId="191029"/>
  <pivotCaches>
    <pivotCache cacheId="9" r:id="rId6"/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5" i="1" s="1"/>
  <c r="F15" i="1"/>
  <c r="F12" i="1"/>
  <c r="H9" i="1"/>
  <c r="H10" i="1"/>
  <c r="H11" i="1"/>
  <c r="H8" i="1"/>
  <c r="D15" i="1"/>
  <c r="F11" i="1"/>
  <c r="F10" i="1"/>
  <c r="F9" i="1"/>
  <c r="F8" i="1"/>
  <c r="H12" i="1" l="1"/>
</calcChain>
</file>

<file path=xl/sharedStrings.xml><?xml version="1.0" encoding="utf-8"?>
<sst xmlns="http://schemas.openxmlformats.org/spreadsheetml/2006/main" count="1038" uniqueCount="114">
  <si>
    <t xml:space="preserve">Project Title: </t>
  </si>
  <si>
    <t xml:space="preserve">Quarter: </t>
  </si>
  <si>
    <t>Category</t>
  </si>
  <si>
    <t>Description</t>
  </si>
  <si>
    <t>Annual Amount</t>
  </si>
  <si>
    <t>Employee Salary</t>
  </si>
  <si>
    <t>Spent to Date</t>
  </si>
  <si>
    <t xml:space="preserve">Amount Left to Spend </t>
  </si>
  <si>
    <t xml:space="preserve">Plan to Spend </t>
  </si>
  <si>
    <t>Amount Left to Spend:</t>
  </si>
  <si>
    <t>Spent to Date:</t>
  </si>
  <si>
    <t xml:space="preserve">Annual Budget: </t>
  </si>
  <si>
    <t>Annual Amount Notes</t>
  </si>
  <si>
    <t>Spend to Date Notes</t>
  </si>
  <si>
    <t>Yes</t>
  </si>
  <si>
    <t xml:space="preserve">Does this plan align with project milestones? </t>
  </si>
  <si>
    <t xml:space="preserve">You are responsible for keeping track of receipts for all purchases for your agency’s records. You will not submit receipts to ARORP unless requested. </t>
  </si>
  <si>
    <t>Organization:</t>
  </si>
  <si>
    <t>Western Arkansas Counseling &amp; Guidance Center</t>
  </si>
  <si>
    <t>Debit</t>
  </si>
  <si>
    <t>Bonus Program</t>
  </si>
  <si>
    <t>comments</t>
  </si>
  <si>
    <t>Allocation %</t>
  </si>
  <si>
    <t>Statement Type</t>
  </si>
  <si>
    <t>Job Title Description</t>
  </si>
  <si>
    <t>Account Type</t>
  </si>
  <si>
    <t>Net Amount</t>
  </si>
  <si>
    <t>Credit</t>
  </si>
  <si>
    <t>Pay Date</t>
  </si>
  <si>
    <t>Fiscal Period</t>
  </si>
  <si>
    <t>GL Account ID</t>
  </si>
  <si>
    <t>Department</t>
  </si>
  <si>
    <t>Full Name</t>
  </si>
  <si>
    <t>Associate ID</t>
  </si>
  <si>
    <t>Row Labels</t>
  </si>
  <si>
    <t>(blank)</t>
  </si>
  <si>
    <t>Grand Total</t>
  </si>
  <si>
    <t>Sum of Net Amount</t>
  </si>
  <si>
    <t>Column Labels</t>
  </si>
  <si>
    <t>Employee Fringe</t>
  </si>
  <si>
    <t>MRT Training</t>
  </si>
  <si>
    <t>Crisis Ally Training</t>
  </si>
  <si>
    <t>Moral Reconation Training (MRT)</t>
  </si>
  <si>
    <t>Salary for PEER in Trainig</t>
  </si>
  <si>
    <t>Full benefit costs, includes taxes, insurance, 401k contribution, and other fees / expenses</t>
  </si>
  <si>
    <t>ARORP23-024 Logan County Jail PEER</t>
  </si>
  <si>
    <t>Logan County Jail PEER PIT - Salary</t>
  </si>
  <si>
    <t>Logan County Jail PEER PIT - Fringe benefits</t>
  </si>
  <si>
    <t>Supplies</t>
  </si>
  <si>
    <t>Local Trave / Mileage</t>
  </si>
  <si>
    <t>Hire date 7/3/2023</t>
  </si>
  <si>
    <t>FILQPERN7</t>
  </si>
  <si>
    <t>Sherman, Caroline</t>
  </si>
  <si>
    <t>PARIS</t>
  </si>
  <si>
    <t>90040067542</t>
  </si>
  <si>
    <t>2024-01</t>
  </si>
  <si>
    <t>Exp - Salary</t>
  </si>
  <si>
    <t>Peer Recovery Support Specialist</t>
  </si>
  <si>
    <t>Salary</t>
  </si>
  <si>
    <t/>
  </si>
  <si>
    <t>90040070042</t>
  </si>
  <si>
    <t>Expense - Payroll Tax - Medicare  ER</t>
  </si>
  <si>
    <t>Fringe</t>
  </si>
  <si>
    <t>Expense - Payroll Tax - Soc Sec  ER</t>
  </si>
  <si>
    <t>2024-02</t>
  </si>
  <si>
    <t>2024-03</t>
  </si>
  <si>
    <t>90040071542</t>
  </si>
  <si>
    <t>6659</t>
  </si>
  <si>
    <t>Danielle Sherman</t>
  </si>
  <si>
    <t>Travel</t>
  </si>
  <si>
    <t>900</t>
  </si>
  <si>
    <t>40</t>
  </si>
  <si>
    <t>42</t>
  </si>
  <si>
    <t>90040074042</t>
  </si>
  <si>
    <t>4728</t>
  </si>
  <si>
    <t>Rachel Abshere</t>
  </si>
  <si>
    <t>Workshops - Registration</t>
  </si>
  <si>
    <t>AcctId</t>
  </si>
  <si>
    <t>Vendor ID</t>
  </si>
  <si>
    <t>DebitAmt</t>
  </si>
  <si>
    <t>dbo_tblGlJrnl.Desc</t>
  </si>
  <si>
    <t>dbo_trav_GlAccountHeader_view.Desc</t>
  </si>
  <si>
    <t>Period</t>
  </si>
  <si>
    <t>Segment1</t>
  </si>
  <si>
    <t>Segment2</t>
  </si>
  <si>
    <t>Segment4</t>
  </si>
  <si>
    <t>PostedYn</t>
  </si>
  <si>
    <t>CreditAmt</t>
  </si>
  <si>
    <t>Year</t>
  </si>
  <si>
    <t>TransDate</t>
  </si>
  <si>
    <t>Downloaded</t>
  </si>
  <si>
    <t>90040052542</t>
  </si>
  <si>
    <t>7341</t>
  </si>
  <si>
    <t>INSIGHT DIRECT USA , INC</t>
  </si>
  <si>
    <t>6488</t>
  </si>
  <si>
    <t>Amazon Capital Services</t>
  </si>
  <si>
    <t>2024-04</t>
  </si>
  <si>
    <t>2024-05</t>
  </si>
  <si>
    <t>2024-06</t>
  </si>
  <si>
    <t>Y1Q1</t>
  </si>
  <si>
    <t>QTR</t>
  </si>
  <si>
    <t>Y1Q2</t>
  </si>
  <si>
    <t>(Multiple Items)</t>
  </si>
  <si>
    <t>2024-07</t>
  </si>
  <si>
    <t>90040061642</t>
  </si>
  <si>
    <t>Expense - EmpR Exp ERG Life &amp; AD&amp;D</t>
  </si>
  <si>
    <t>90040061742</t>
  </si>
  <si>
    <t>Expense - EmpR Exp Ltd</t>
  </si>
  <si>
    <t>2024-08</t>
  </si>
  <si>
    <t>2024-09</t>
  </si>
  <si>
    <t>Y1Q3</t>
  </si>
  <si>
    <t>Cadence Bank</t>
  </si>
  <si>
    <t>4830</t>
  </si>
  <si>
    <t>Y1-Q4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</si>
</sst>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.00;\(\$#,##0.00\)"/>
    <numFmt numFmtId="166" formatCode="dd\-mmm\-yy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2" borderId="1" xfId="0" applyNumberFormat="1" applyFill="1" applyBorder="1"/>
    <xf numFmtId="0" fontId="0" fillId="3" borderId="1" xfId="0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3" fillId="0" borderId="1" xfId="0" applyFont="1" applyBorder="1"/>
    <xf numFmtId="44" fontId="3" fillId="0" borderId="1" xfId="0" applyNumberFormat="1" applyFon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0" borderId="0" xfId="0" applyFont="1"/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0" applyNumberFormat="1"/>
    <xf numFmtId="0" fontId="5" fillId="0" borderId="2" xfId="0" applyFont="1" applyBorder="1" applyAlignment="1">
      <alignment vertical="center"/>
    </xf>
    <xf numFmtId="166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6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4" fontId="0" fillId="4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ph Lee" refreshedDate="45383.508063541667" createdVersion="8" refreshedVersion="8" minRefreshableVersion="3" recordCount="71" xr:uid="{B0BDE690-D1C8-4845-BE1C-11BFAC9C21A0}">
  <cacheSource type="worksheet">
    <worksheetSource ref="A1:Q1048576" sheet="Payroll for invoices"/>
  </cacheSource>
  <cacheFields count="17">
    <cacheField name="Associate ID" numFmtId="0">
      <sharedItems containsBlank="1"/>
    </cacheField>
    <cacheField name="Full Name" numFmtId="0">
      <sharedItems containsBlank="1"/>
    </cacheField>
    <cacheField name="Department" numFmtId="0">
      <sharedItems containsBlank="1"/>
    </cacheField>
    <cacheField name="GL Account ID" numFmtId="0">
      <sharedItems containsBlank="1"/>
    </cacheField>
    <cacheField name="Fiscal Period" numFmtId="0">
      <sharedItems containsBlank="1" count="10">
        <s v="2024-01"/>
        <s v="2024-02"/>
        <s v="2024-03"/>
        <s v="2024-04"/>
        <s v="2024-05"/>
        <s v="2024-06"/>
        <s v="2024-07"/>
        <s v="2024-08"/>
        <s v="2024-09"/>
        <m/>
      </sharedItems>
    </cacheField>
    <cacheField name="Pay Date" numFmtId="0">
      <sharedItems containsNonDate="0" containsDate="1" containsString="0" containsBlank="1" minDate="2023-07-21T00:00:00" maxDate="2024-03-30T00:00:00"/>
    </cacheField>
    <cacheField name="Debit" numFmtId="0">
      <sharedItems containsString="0" containsBlank="1" containsNumber="1" minValue="2.21" maxValue="1199.06"/>
    </cacheField>
    <cacheField name="Credit" numFmtId="0">
      <sharedItems containsString="0" containsBlank="1" containsNumber="1" containsInteger="1" minValue="0" maxValue="0"/>
    </cacheField>
    <cacheField name="Net Amount" numFmtId="0">
      <sharedItems containsString="0" containsBlank="1" containsNumber="1" minValue="2.21" maxValue="1199.06"/>
    </cacheField>
    <cacheField name="Account Type" numFmtId="0">
      <sharedItems containsBlank="1"/>
    </cacheField>
    <cacheField name="Job Title Description" numFmtId="0">
      <sharedItems containsBlank="1"/>
    </cacheField>
    <cacheField name="Statement Type" numFmtId="0">
      <sharedItems containsBlank="1"/>
    </cacheField>
    <cacheField name="Allocation %" numFmtId="0">
      <sharedItems containsString="0" containsBlank="1" containsNumber="1" containsInteger="1" minValue="1" maxValue="1"/>
    </cacheField>
    <cacheField name="Category" numFmtId="0">
      <sharedItems containsBlank="1" count="3">
        <s v="Salary"/>
        <s v="Fringe"/>
        <m/>
      </sharedItems>
    </cacheField>
    <cacheField name="comments" numFmtId="0">
      <sharedItems containsBlank="1"/>
    </cacheField>
    <cacheField name="Bonus Program" numFmtId="0">
      <sharedItems containsBlank="1"/>
    </cacheField>
    <cacheField name="QTR" numFmtId="0">
      <sharedItems containsBlank="1" count="5">
        <s v="Y1Q1"/>
        <s v="Y1Q2"/>
        <s v="Y1Q3"/>
        <m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ph Lee" refreshedDate="45383.512028819445" createdVersion="8" refreshedVersion="8" minRefreshableVersion="3" recordCount="15" xr:uid="{4973DF31-6A13-4695-B2F4-24BE6415C6EF}">
  <cacheSource type="worksheet">
    <worksheetSource ref="A1:O16" sheet="AP To GL Research"/>
  </cacheSource>
  <cacheFields count="15">
    <cacheField name="AcctId" numFmtId="0">
      <sharedItems containsBlank="1"/>
    </cacheField>
    <cacheField name="Vendor ID" numFmtId="0">
      <sharedItems containsBlank="1"/>
    </cacheField>
    <cacheField name="DebitAmt" numFmtId="0">
      <sharedItems containsString="0" containsBlank="1" containsNumber="1" minValue="73.95" maxValue="650"/>
    </cacheField>
    <cacheField name="dbo_tblGlJrnl.Desc" numFmtId="0">
      <sharedItems containsBlank="1"/>
    </cacheField>
    <cacheField name="dbo_trav_GlAccountHeader_view.Desc" numFmtId="0">
      <sharedItems containsBlank="1" count="5">
        <s v="Local Trave / Mileage"/>
        <s v="MRT Training"/>
        <s v="Supplies"/>
        <s v="Crisis Ally Training"/>
        <m/>
      </sharedItems>
    </cacheField>
    <cacheField name="Net Amount" numFmtId="0">
      <sharedItems containsString="0" containsBlank="1" containsNumber="1" minValue="73.95" maxValue="650"/>
    </cacheField>
    <cacheField name="Period" numFmtId="0">
      <sharedItems containsString="0" containsBlank="1" containsNumber="1" containsInteger="1" minValue="2" maxValue="9"/>
    </cacheField>
    <cacheField name="Segment1" numFmtId="0">
      <sharedItems containsBlank="1"/>
    </cacheField>
    <cacheField name="Segment2" numFmtId="0">
      <sharedItems containsBlank="1"/>
    </cacheField>
    <cacheField name="Segment4" numFmtId="0">
      <sharedItems containsBlank="1"/>
    </cacheField>
    <cacheField name="PostedYn" numFmtId="0">
      <sharedItems containsString="0" containsBlank="1" containsNumber="1" containsInteger="1" minValue="-1" maxValue="0"/>
    </cacheField>
    <cacheField name="CreditAmt" numFmtId="0">
      <sharedItems containsString="0" containsBlank="1" containsNumber="1" containsInteger="1" minValue="0" maxValue="0"/>
    </cacheField>
    <cacheField name="Year" numFmtId="0">
      <sharedItems containsString="0" containsBlank="1" containsNumber="1" containsInteger="1" minValue="2024" maxValue="2024"/>
    </cacheField>
    <cacheField name="TransDate" numFmtId="0">
      <sharedItems containsNonDate="0" containsDate="1" containsString="0" containsBlank="1" minDate="2023-08-01T00:00:00" maxDate="2023-09-09T00:00:00"/>
    </cacheField>
    <cacheField name="QT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FILQPERN7"/>
    <s v="Sherman, Caroline"/>
    <s v="PARIS"/>
    <s v="90040067542"/>
    <x v="0"/>
    <d v="2023-07-21T00:00:00"/>
    <n v="1084.18"/>
    <n v="0"/>
    <n v="1084.18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0"/>
    <d v="2023-07-21T00:00:00"/>
    <n v="15.72"/>
    <n v="0"/>
    <n v="15.72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0"/>
    <d v="2023-07-21T00:00:00"/>
    <n v="67.22"/>
    <n v="0"/>
    <n v="67.22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1"/>
    <d v="2023-08-04T00:00:00"/>
    <n v="1164.96"/>
    <n v="0"/>
    <n v="1164.96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1"/>
    <d v="2023-08-04T00:00:00"/>
    <n v="16.89"/>
    <n v="0"/>
    <n v="16.89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1"/>
    <d v="2023-08-04T00:00:00"/>
    <n v="72.23"/>
    <n v="0"/>
    <n v="72.23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1"/>
    <d v="2023-08-18T00:00:00"/>
    <n v="1077"/>
    <n v="0"/>
    <n v="1077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1"/>
    <d v="2023-08-18T00:00:00"/>
    <n v="15.62"/>
    <n v="0"/>
    <n v="15.62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1"/>
    <d v="2023-08-18T00:00:00"/>
    <n v="66.77"/>
    <n v="0"/>
    <n v="66.77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2"/>
    <d v="2023-09-01T00:00:00"/>
    <n v="1120.08"/>
    <n v="0"/>
    <n v="1120.08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2"/>
    <d v="2023-09-01T00:00:00"/>
    <n v="16.239999999999998"/>
    <n v="0"/>
    <n v="16.239999999999998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2"/>
    <d v="2023-09-01T00:00:00"/>
    <n v="69.45"/>
    <n v="0"/>
    <n v="69.45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2"/>
    <d v="2023-09-15T00:00:00"/>
    <n v="1130.8499999999999"/>
    <n v="0"/>
    <n v="1130.8499999999999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2"/>
    <d v="2023-09-15T00:00:00"/>
    <n v="16.399999999999999"/>
    <n v="0"/>
    <n v="16.399999999999999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2"/>
    <d v="2023-09-15T00:00:00"/>
    <n v="70.11"/>
    <n v="0"/>
    <n v="70.11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2"/>
    <d v="2023-09-29T00:00:00"/>
    <n v="1138.03"/>
    <n v="0"/>
    <n v="1138.03"/>
    <s v="Exp - Salary"/>
    <s v="Peer Recovery Support Specialist"/>
    <s v="Debit"/>
    <n v="1"/>
    <x v="0"/>
    <s v=""/>
    <s v=""/>
    <x v="0"/>
  </r>
  <r>
    <s v="FILQPERN7"/>
    <s v="Sherman, Caroline"/>
    <s v="PARIS"/>
    <s v="90040070042"/>
    <x v="2"/>
    <d v="2023-09-29T00:00:00"/>
    <n v="16.5"/>
    <n v="0"/>
    <n v="16.5"/>
    <s v="Expense - Payroll Tax - Medicare  ER"/>
    <s v="Peer Recovery Support Specialist"/>
    <s v="Debit"/>
    <n v="1"/>
    <x v="1"/>
    <s v=""/>
    <s v=""/>
    <x v="0"/>
  </r>
  <r>
    <s v="FILQPERN7"/>
    <s v="Sherman, Caroline"/>
    <s v="PARIS"/>
    <s v="90040070042"/>
    <x v="2"/>
    <d v="2023-09-29T00:00:00"/>
    <n v="70.56"/>
    <n v="0"/>
    <n v="70.56"/>
    <s v="Expense - Payroll Tax - Soc Sec  ER"/>
    <s v="Peer Recovery Support Specialist"/>
    <s v="Debit"/>
    <n v="1"/>
    <x v="1"/>
    <s v=""/>
    <s v=""/>
    <x v="0"/>
  </r>
  <r>
    <s v="FILQPERN7"/>
    <s v="Sherman, Caroline"/>
    <s v="PARIS"/>
    <s v="90040067542"/>
    <x v="3"/>
    <d v="2023-10-13T00:00:00"/>
    <n v="1109.31"/>
    <n v="0"/>
    <n v="1109.31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3"/>
    <d v="2023-10-13T00:00:00"/>
    <n v="16.079999999999998"/>
    <n v="0"/>
    <n v="16.079999999999998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3"/>
    <d v="2023-10-13T00:00:00"/>
    <n v="68.77"/>
    <n v="0"/>
    <n v="68.77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3"/>
    <d v="2023-10-27T00:00:00"/>
    <n v="1105.72"/>
    <n v="0"/>
    <n v="1105.72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3"/>
    <d v="2023-10-27T00:00:00"/>
    <n v="16.04"/>
    <n v="0"/>
    <n v="16.04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3"/>
    <d v="2023-10-27T00:00:00"/>
    <n v="68.56"/>
    <n v="0"/>
    <n v="68.56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4"/>
    <d v="2023-11-10T00:00:00"/>
    <n v="1112.9000000000001"/>
    <n v="0"/>
    <n v="1112.9000000000001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4"/>
    <d v="2023-11-10T00:00:00"/>
    <n v="16.13"/>
    <n v="0"/>
    <n v="16.13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4"/>
    <d v="2023-11-10T00:00:00"/>
    <n v="69"/>
    <n v="0"/>
    <n v="69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4"/>
    <d v="2023-11-24T00:00:00"/>
    <n v="1141.6199999999999"/>
    <n v="0"/>
    <n v="1141.6199999999999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4"/>
    <d v="2023-11-24T00:00:00"/>
    <n v="16.559999999999999"/>
    <n v="0"/>
    <n v="16.559999999999999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4"/>
    <d v="2023-11-24T00:00:00"/>
    <n v="70.78"/>
    <n v="0"/>
    <n v="70.78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5"/>
    <d v="2023-12-01T00:00:00"/>
    <n v="152.31"/>
    <n v="0"/>
    <n v="152.31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5"/>
    <d v="2023-12-01T00:00:00"/>
    <n v="2.21"/>
    <n v="0"/>
    <n v="2.21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5"/>
    <d v="2023-12-01T00:00:00"/>
    <n v="9.44"/>
    <n v="0"/>
    <n v="9.44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5"/>
    <d v="2023-12-08T00:00:00"/>
    <n v="1087.77"/>
    <n v="0"/>
    <n v="1087.77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5"/>
    <d v="2023-12-08T00:00:00"/>
    <n v="15.77"/>
    <n v="0"/>
    <n v="15.77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5"/>
    <d v="2023-12-08T00:00:00"/>
    <n v="67.44"/>
    <n v="0"/>
    <n v="67.44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5"/>
    <d v="2023-12-22T00:00:00"/>
    <n v="1098.54"/>
    <n v="0"/>
    <n v="1098.54"/>
    <s v="Exp - Salary"/>
    <s v="Peer Recovery Support Specialist"/>
    <s v="Debit"/>
    <n v="1"/>
    <x v="0"/>
    <s v=""/>
    <s v=""/>
    <x v="1"/>
  </r>
  <r>
    <s v="FILQPERN7"/>
    <s v="Sherman, Caroline"/>
    <s v="PARIS"/>
    <s v="90040070042"/>
    <x v="5"/>
    <d v="2023-12-22T00:00:00"/>
    <n v="15.93"/>
    <n v="0"/>
    <n v="15.93"/>
    <s v="Expense - Payroll Tax - Medicare  ER"/>
    <s v="Peer Recovery Support Specialist"/>
    <s v="Debit"/>
    <n v="1"/>
    <x v="1"/>
    <s v=""/>
    <s v=""/>
    <x v="1"/>
  </r>
  <r>
    <s v="FILQPERN7"/>
    <s v="Sherman, Caroline"/>
    <s v="PARIS"/>
    <s v="90040070042"/>
    <x v="5"/>
    <d v="2023-12-22T00:00:00"/>
    <n v="68.11"/>
    <n v="0"/>
    <n v="68.11"/>
    <s v="Expense - Payroll Tax - Soc Sec  ER"/>
    <s v="Peer Recovery Support Specialist"/>
    <s v="Debit"/>
    <n v="1"/>
    <x v="1"/>
    <s v=""/>
    <s v=""/>
    <x v="1"/>
  </r>
  <r>
    <s v="FILQPERN7"/>
    <s v="Sherman, Caroline"/>
    <s v="PARIS"/>
    <s v="90040067542"/>
    <x v="6"/>
    <d v="2024-01-05T00:00:00"/>
    <n v="1098.54"/>
    <n v="0"/>
    <n v="1098.54"/>
    <s v="Exp - Salary"/>
    <s v="Peer Recovery Support Specialist"/>
    <s v="Debit"/>
    <n v="1"/>
    <x v="0"/>
    <s v=""/>
    <s v=""/>
    <x v="2"/>
  </r>
  <r>
    <s v="FILQPERN7"/>
    <s v="Sherman, Caroline"/>
    <s v="PARIS"/>
    <s v="90040070042"/>
    <x v="6"/>
    <d v="2024-01-05T00:00:00"/>
    <n v="15.93"/>
    <n v="0"/>
    <n v="15.93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6"/>
    <d v="2024-01-05T00:00:00"/>
    <n v="68.11"/>
    <n v="0"/>
    <n v="68.11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7542"/>
    <x v="6"/>
    <d v="2024-01-19T00:00:00"/>
    <n v="1111.1099999999999"/>
    <n v="0"/>
    <n v="1111.1099999999999"/>
    <s v="Exp - Salary"/>
    <s v="Peer Recovery Support Specialist"/>
    <s v="Debit"/>
    <n v="1"/>
    <x v="0"/>
    <s v=""/>
    <s v=""/>
    <x v="2"/>
  </r>
  <r>
    <s v="FILQPERN7"/>
    <s v="Sherman, Caroline"/>
    <s v="PARIS"/>
    <s v="90040061642"/>
    <x v="6"/>
    <d v="2024-01-19T00:00:00"/>
    <n v="3.7"/>
    <n v="0"/>
    <n v="3.7"/>
    <s v="Expense - EmpR Exp ERG Life &amp; AD&amp;D"/>
    <s v="Peer Recovery Support Specialist"/>
    <s v="Debit"/>
    <n v="1"/>
    <x v="1"/>
    <s v=""/>
    <s v=""/>
    <x v="2"/>
  </r>
  <r>
    <s v="FILQPERN7"/>
    <s v="Sherman, Caroline"/>
    <s v="PARIS"/>
    <s v="90040061742"/>
    <x v="6"/>
    <d v="2024-01-19T00:00:00"/>
    <n v="5.95"/>
    <n v="0"/>
    <n v="5.95"/>
    <s v="Expense - EmpR Exp Ltd"/>
    <s v="Peer Recovery Support Specialist"/>
    <s v="Debit"/>
    <n v="1"/>
    <x v="1"/>
    <s v=""/>
    <s v=""/>
    <x v="2"/>
  </r>
  <r>
    <s v="FILQPERN7"/>
    <s v="Sherman, Caroline"/>
    <s v="PARIS"/>
    <s v="90040070042"/>
    <x v="6"/>
    <d v="2024-01-19T00:00:00"/>
    <n v="16.11"/>
    <n v="0"/>
    <n v="16.11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6"/>
    <d v="2024-01-19T00:00:00"/>
    <n v="68.91"/>
    <n v="0"/>
    <n v="68.91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7542"/>
    <x v="7"/>
    <d v="2024-02-02T00:00:00"/>
    <n v="1105.72"/>
    <n v="0"/>
    <n v="1105.72"/>
    <s v="Exp - Salary"/>
    <s v="Peer Recovery Support Specialist"/>
    <s v="Debit"/>
    <n v="1"/>
    <x v="0"/>
    <s v=""/>
    <s v=""/>
    <x v="2"/>
  </r>
  <r>
    <s v="FILQPERN7"/>
    <s v="Sherman, Caroline"/>
    <s v="PARIS"/>
    <s v="90040070042"/>
    <x v="7"/>
    <d v="2024-02-02T00:00:00"/>
    <n v="16.04"/>
    <n v="0"/>
    <n v="16.04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7"/>
    <d v="2024-02-02T00:00:00"/>
    <n v="68.569999999999993"/>
    <n v="0"/>
    <n v="68.569999999999993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1642"/>
    <x v="7"/>
    <d v="2024-02-02T00:00:00"/>
    <n v="3.7"/>
    <n v="0"/>
    <n v="3.7"/>
    <s v="Expense - EmpR Exp ERG Life &amp; AD&amp;D"/>
    <s v="Peer Recovery Support Specialist"/>
    <s v="Debit"/>
    <n v="1"/>
    <x v="1"/>
    <s v=""/>
    <s v=""/>
    <x v="2"/>
  </r>
  <r>
    <s v="FILQPERN7"/>
    <s v="Sherman, Caroline"/>
    <s v="PARIS"/>
    <s v="90040061742"/>
    <x v="7"/>
    <d v="2024-02-02T00:00:00"/>
    <n v="5.95"/>
    <n v="0"/>
    <n v="5.95"/>
    <s v="Expense - EmpR Exp Ltd"/>
    <s v="Peer Recovery Support Specialist"/>
    <s v="Debit"/>
    <n v="1"/>
    <x v="1"/>
    <s v=""/>
    <s v=""/>
    <x v="2"/>
  </r>
  <r>
    <s v="FILQPERN7"/>
    <s v="Sherman, Caroline"/>
    <s v="PARIS"/>
    <s v="90040067542"/>
    <x v="7"/>
    <d v="2024-02-16T00:00:00"/>
    <n v="1157.78"/>
    <n v="0"/>
    <n v="1157.78"/>
    <s v="Exp - Salary"/>
    <s v="Peer Recovery Support Specialist"/>
    <s v="Debit"/>
    <n v="1"/>
    <x v="0"/>
    <s v=""/>
    <s v=""/>
    <x v="2"/>
  </r>
  <r>
    <s v="FILQPERN7"/>
    <s v="Sherman, Caroline"/>
    <s v="PARIS"/>
    <s v="90040070042"/>
    <x v="7"/>
    <d v="2024-02-16T00:00:00"/>
    <n v="16.79"/>
    <n v="0"/>
    <n v="16.79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7"/>
    <d v="2024-02-16T00:00:00"/>
    <n v="71.8"/>
    <n v="0"/>
    <n v="71.8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1642"/>
    <x v="7"/>
    <d v="2024-02-16T00:00:00"/>
    <n v="3.7"/>
    <n v="0"/>
    <n v="3.7"/>
    <s v="Expense - EmpR Exp ERG Life &amp; AD&amp;D"/>
    <s v="Peer Recovery Support Specialist"/>
    <s v="Debit"/>
    <n v="1"/>
    <x v="1"/>
    <s v=""/>
    <s v=""/>
    <x v="2"/>
  </r>
  <r>
    <s v="FILQPERN7"/>
    <s v="Sherman, Caroline"/>
    <s v="PARIS"/>
    <s v="90040061742"/>
    <x v="7"/>
    <d v="2024-02-16T00:00:00"/>
    <n v="5.95"/>
    <n v="0"/>
    <n v="5.95"/>
    <s v="Expense - EmpR Exp Ltd"/>
    <s v="Peer Recovery Support Specialist"/>
    <s v="Debit"/>
    <n v="1"/>
    <x v="1"/>
    <s v=""/>
    <s v=""/>
    <x v="2"/>
  </r>
  <r>
    <s v="FILQPERN7"/>
    <s v="Sherman, Caroline"/>
    <s v="PARIS"/>
    <s v="90040067542"/>
    <x v="8"/>
    <d v="2024-03-01T00:00:00"/>
    <n v="1199.06"/>
    <n v="0"/>
    <n v="1199.06"/>
    <s v="Exp - Salary"/>
    <s v="Peer Recovery Support Specialist"/>
    <s v="Debit"/>
    <n v="1"/>
    <x v="0"/>
    <s v=""/>
    <s v=""/>
    <x v="2"/>
  </r>
  <r>
    <s v="FILQPERN7"/>
    <s v="Sherman, Caroline"/>
    <s v="PARIS"/>
    <s v="90040061642"/>
    <x v="8"/>
    <d v="2024-03-01T00:00:00"/>
    <n v="3.7"/>
    <n v="0"/>
    <n v="3.7"/>
    <s v="Expense - EmpR Exp ERG Life &amp; AD&amp;D"/>
    <s v="Peer Recovery Support Specialist"/>
    <s v="Debit"/>
    <n v="1"/>
    <x v="1"/>
    <s v=""/>
    <s v=""/>
    <x v="2"/>
  </r>
  <r>
    <s v="FILQPERN7"/>
    <s v="Sherman, Caroline"/>
    <s v="PARIS"/>
    <s v="90040061742"/>
    <x v="8"/>
    <d v="2024-03-01T00:00:00"/>
    <n v="5.95"/>
    <n v="0"/>
    <n v="5.95"/>
    <s v="Expense - EmpR Exp Ltd"/>
    <s v="Peer Recovery Support Specialist"/>
    <s v="Debit"/>
    <n v="1"/>
    <x v="1"/>
    <s v=""/>
    <s v=""/>
    <x v="2"/>
  </r>
  <r>
    <s v="FILQPERN7"/>
    <s v="Sherman, Caroline"/>
    <s v="PARIS"/>
    <s v="90040070042"/>
    <x v="8"/>
    <d v="2024-03-01T00:00:00"/>
    <n v="17.39"/>
    <n v="0"/>
    <n v="17.39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8"/>
    <d v="2024-03-01T00:00:00"/>
    <n v="74.36"/>
    <n v="0"/>
    <n v="74.36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7542"/>
    <x v="8"/>
    <d v="2024-03-15T00:00:00"/>
    <n v="1091.3599999999999"/>
    <n v="0"/>
    <n v="1091.3599999999999"/>
    <s v="Exp - Salary"/>
    <s v="Peer Recovery Support Specialist"/>
    <s v="Debit"/>
    <n v="1"/>
    <x v="0"/>
    <s v=""/>
    <s v=""/>
    <x v="2"/>
  </r>
  <r>
    <s v="FILQPERN7"/>
    <s v="Sherman, Caroline"/>
    <s v="PARIS"/>
    <s v="90040061642"/>
    <x v="8"/>
    <d v="2024-03-15T00:00:00"/>
    <n v="3.7"/>
    <n v="0"/>
    <n v="3.7"/>
    <s v="Expense - EmpR Exp ERG Life &amp; AD&amp;D"/>
    <s v="Peer Recovery Support Specialist"/>
    <s v="Debit"/>
    <n v="1"/>
    <x v="1"/>
    <s v=""/>
    <s v=""/>
    <x v="2"/>
  </r>
  <r>
    <s v="FILQPERN7"/>
    <s v="Sherman, Caroline"/>
    <s v="PARIS"/>
    <s v="90040061742"/>
    <x v="8"/>
    <d v="2024-03-15T00:00:00"/>
    <n v="5.95"/>
    <n v="0"/>
    <n v="5.95"/>
    <s v="Expense - EmpR Exp Ltd"/>
    <s v="Peer Recovery Support Specialist"/>
    <s v="Debit"/>
    <n v="1"/>
    <x v="1"/>
    <s v=""/>
    <s v=""/>
    <x v="2"/>
  </r>
  <r>
    <s v="FILQPERN7"/>
    <s v="Sherman, Caroline"/>
    <s v="PARIS"/>
    <s v="90040070042"/>
    <x v="8"/>
    <d v="2024-03-15T00:00:00"/>
    <n v="15.83"/>
    <n v="0"/>
    <n v="15.83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8"/>
    <d v="2024-03-15T00:00:00"/>
    <n v="67.680000000000007"/>
    <n v="0"/>
    <n v="67.680000000000007"/>
    <s v="Expense - Payroll Tax - Soc Sec  ER"/>
    <s v="Peer Recovery Support Specialist"/>
    <s v="Debit"/>
    <n v="1"/>
    <x v="1"/>
    <s v=""/>
    <s v=""/>
    <x v="2"/>
  </r>
  <r>
    <s v="FILQPERN7"/>
    <s v="Sherman, Caroline"/>
    <s v="PARIS"/>
    <s v="90040067542"/>
    <x v="8"/>
    <d v="2024-03-29T00:00:00"/>
    <n v="1080.5899999999999"/>
    <n v="0"/>
    <n v="1080.5899999999999"/>
    <s v="Exp - Salary"/>
    <s v="Peer Recovery Support Specialist"/>
    <s v="Debit"/>
    <n v="1"/>
    <x v="0"/>
    <s v=""/>
    <s v=""/>
    <x v="2"/>
  </r>
  <r>
    <s v="FILQPERN7"/>
    <s v="Sherman, Caroline"/>
    <s v="PARIS"/>
    <s v="90040070042"/>
    <x v="8"/>
    <d v="2024-03-29T00:00:00"/>
    <n v="15.67"/>
    <n v="0"/>
    <n v="15.67"/>
    <s v="Expense - Payroll Tax - Medicare  ER"/>
    <s v="Peer Recovery Support Specialist"/>
    <s v="Debit"/>
    <n v="1"/>
    <x v="1"/>
    <s v=""/>
    <s v=""/>
    <x v="2"/>
  </r>
  <r>
    <s v="FILQPERN7"/>
    <s v="Sherman, Caroline"/>
    <s v="PARIS"/>
    <s v="90040070042"/>
    <x v="8"/>
    <d v="2024-03-29T00:00:00"/>
    <n v="67"/>
    <n v="0"/>
    <n v="67"/>
    <s v="Expense - Payroll Tax - Soc Sec  ER"/>
    <s v="Peer Recovery Support Specialist"/>
    <s v="Debit"/>
    <n v="1"/>
    <x v="1"/>
    <s v=""/>
    <s v=""/>
    <x v="2"/>
  </r>
  <r>
    <m/>
    <m/>
    <m/>
    <m/>
    <x v="9"/>
    <m/>
    <m/>
    <m/>
    <m/>
    <m/>
    <m/>
    <m/>
    <m/>
    <x v="2"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90040071542"/>
    <s v="6659"/>
    <n v="118.35"/>
    <s v="Danielle Sherman"/>
    <x v="0"/>
    <n v="118.35"/>
    <n v="3"/>
    <s v="900"/>
    <s v="40"/>
    <s v="42"/>
    <n v="0"/>
    <n v="0"/>
    <n v="2024"/>
    <d v="2023-09-01T00:00:00"/>
    <s v="Y1Q1"/>
  </r>
  <r>
    <s v="90040074042"/>
    <s v="4728"/>
    <n v="649.72"/>
    <s v="Rachel Abshere"/>
    <x v="1"/>
    <n v="649.72"/>
    <n v="3"/>
    <s v="900"/>
    <s v="40"/>
    <s v="42"/>
    <n v="0"/>
    <n v="0"/>
    <n v="2024"/>
    <d v="2023-09-08T00:00:00"/>
    <s v="Y1Q1"/>
  </r>
  <r>
    <s v="90040052542"/>
    <s v="7341"/>
    <n v="410.61"/>
    <s v="INSIGHT DIRECT USA , INC"/>
    <x v="2"/>
    <n v="410.61"/>
    <n v="2"/>
    <s v="900"/>
    <s v="40"/>
    <s v="42"/>
    <n v="0"/>
    <n v="0"/>
    <n v="2024"/>
    <d v="2023-08-01T00:00:00"/>
    <s v="Y1Q1"/>
  </r>
  <r>
    <s v="90040052542"/>
    <s v="6488"/>
    <n v="455.14"/>
    <s v="Amazon Capital Services"/>
    <x v="2"/>
    <n v="455.14"/>
    <n v="2"/>
    <s v="900"/>
    <s v="40"/>
    <s v="42"/>
    <n v="0"/>
    <n v="0"/>
    <n v="2024"/>
    <d v="2023-08-20T00:00:00"/>
    <s v="Y1Q1"/>
  </r>
  <r>
    <s v="90040071542"/>
    <s v="6659"/>
    <n v="145.69999999999999"/>
    <s v="Danielle Sherman"/>
    <x v="0"/>
    <n v="145.69999999999999"/>
    <n v="4"/>
    <s v="900"/>
    <s v="40"/>
    <s v="42"/>
    <n v="0"/>
    <n v="0"/>
    <n v="2024"/>
    <m/>
    <s v="Y1Q2"/>
  </r>
  <r>
    <s v="90040071542"/>
    <s v="6659"/>
    <n v="156.1"/>
    <s v="Danielle Sherman"/>
    <x v="0"/>
    <n v="156.1"/>
    <n v="5"/>
    <s v="900"/>
    <s v="40"/>
    <s v="42"/>
    <n v="0"/>
    <n v="0"/>
    <n v="2024"/>
    <m/>
    <s v="Y1Q2"/>
  </r>
  <r>
    <s v="90040071542"/>
    <s v="6659"/>
    <n v="73.95"/>
    <s v="Danielle Sherman"/>
    <x v="0"/>
    <n v="73.95"/>
    <n v="6"/>
    <s v="900"/>
    <s v="40"/>
    <s v="42"/>
    <n v="0"/>
    <n v="0"/>
    <n v="2024"/>
    <m/>
    <s v="Y1Q2"/>
  </r>
  <r>
    <s v="90040071542"/>
    <s v="6659"/>
    <n v="101.2"/>
    <s v="Danielle Sherman"/>
    <x v="0"/>
    <n v="101.2"/>
    <n v="7"/>
    <s v="900"/>
    <s v="40"/>
    <s v="42"/>
    <n v="-1"/>
    <n v="0"/>
    <n v="2024"/>
    <m/>
    <s v="Y1Q3"/>
  </r>
  <r>
    <s v="90040074042"/>
    <s v="4830"/>
    <n v="650"/>
    <s v="Cadence Bank"/>
    <x v="3"/>
    <n v="650"/>
    <n v="7"/>
    <s v="900"/>
    <s v="40"/>
    <s v="42"/>
    <n v="-1"/>
    <n v="0"/>
    <n v="2024"/>
    <m/>
    <s v="Y1Q3"/>
  </r>
  <r>
    <s v="90040071542"/>
    <s v="6659"/>
    <n v="168.9"/>
    <s v="Danielle Sherman"/>
    <x v="0"/>
    <n v="168.9"/>
    <n v="9"/>
    <s v="900"/>
    <s v="40"/>
    <s v="42"/>
    <n v="0"/>
    <n v="0"/>
    <n v="2024"/>
    <m/>
    <s v="Y1Q3"/>
  </r>
  <r>
    <s v="90040071542"/>
    <s v="6659"/>
    <n v="144.4"/>
    <s v="Danielle Sherman"/>
    <x v="0"/>
    <n v="144.4"/>
    <n v="9"/>
    <s v="900"/>
    <s v="40"/>
    <s v="42"/>
    <n v="0"/>
    <n v="0"/>
    <n v="2024"/>
    <m/>
    <s v="Y1Q3"/>
  </r>
  <r>
    <m/>
    <m/>
    <m/>
    <m/>
    <x v="4"/>
    <m/>
    <m/>
    <m/>
    <m/>
    <m/>
    <m/>
    <m/>
    <m/>
    <m/>
    <m/>
  </r>
  <r>
    <m/>
    <m/>
    <m/>
    <m/>
    <x v="4"/>
    <m/>
    <m/>
    <m/>
    <m/>
    <m/>
    <m/>
    <m/>
    <m/>
    <m/>
    <m/>
  </r>
  <r>
    <m/>
    <m/>
    <m/>
    <m/>
    <x v="4"/>
    <m/>
    <m/>
    <m/>
    <m/>
    <m/>
    <m/>
    <m/>
    <m/>
    <m/>
    <m/>
  </r>
  <r>
    <m/>
    <m/>
    <m/>
    <m/>
    <x v="4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2F22F3-7E23-484D-BE64-FF25CD656ED2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5">
    <pivotField showAll="0"/>
    <pivotField showAll="0"/>
    <pivotField showAll="0"/>
    <pivotField showAll="0"/>
    <pivotField axis="axisRow" showAll="0">
      <items count="6">
        <item x="0"/>
        <item x="1"/>
        <item x="4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Net Am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93F637-F946-46A3-9574-5C102BD17F17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L7" firstHeaderRow="1" firstDataRow="2" firstDataCol="1" rowPageCount="1" colPageCount="1"/>
  <pivotFields count="17">
    <pivotField showAll="0"/>
    <pivotField showAll="0"/>
    <pivotField showAll="0"/>
    <pivotField showAll="0"/>
    <pivotField axis="axisCol" showAll="0">
      <items count="11"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 sortType="descending">
      <items count="4">
        <item x="2"/>
        <item x="0"/>
        <item x="1"/>
        <item t="default"/>
      </items>
    </pivotField>
    <pivotField showAll="0"/>
    <pivotField showAll="0"/>
    <pivotField axis="axisPage" multipleItemSelectionAllowed="1" showAll="0">
      <items count="6">
        <item x="0"/>
        <item x="1"/>
        <item h="1" x="3"/>
        <item h="1" m="1" x="4"/>
        <item x="2"/>
        <item t="default"/>
      </items>
    </pivotField>
  </pivotFields>
  <rowFields count="1">
    <field x="13"/>
  </rowFields>
  <rowItems count="3">
    <i>
      <x v="1"/>
    </i>
    <i>
      <x v="2"/>
    </i>
    <i t="grand">
      <x/>
    </i>
  </rowItems>
  <colFields count="1">
    <field x="4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6" hier="-1"/>
  </pageFields>
  <dataFields count="1">
    <dataField name="Sum of Net Amount" fld="8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4F1-A7CF-44FF-8EEA-BF62E6E29C2D}">
  <dimension ref="A1:J15"/>
  <sheetViews>
    <sheetView tabSelected="1" topLeftCell="A2" zoomScale="140" zoomScaleNormal="140" workbookViewId="0">
      <selection activeCell="G20" sqref="G20"/>
    </sheetView>
  </sheetViews>
  <sheetFormatPr baseColWidth="10" defaultColWidth="8.83203125" defaultRowHeight="15" x14ac:dyDescent="0.2"/>
  <cols>
    <col min="2" max="2" width="23" customWidth="1"/>
    <col min="3" max="3" width="27.83203125" customWidth="1"/>
    <col min="4" max="4" width="15.1640625" customWidth="1"/>
    <col min="5" max="5" width="36.6640625" customWidth="1"/>
    <col min="6" max="6" width="15.1640625" style="5" customWidth="1"/>
    <col min="7" max="7" width="18.5" style="2" customWidth="1"/>
    <col min="8" max="8" width="22.1640625" style="7" customWidth="1"/>
    <col min="9" max="9" width="29.1640625" customWidth="1"/>
    <col min="10" max="10" width="40.5" customWidth="1"/>
  </cols>
  <sheetData>
    <row r="1" spans="1:10" x14ac:dyDescent="0.2">
      <c r="B1" s="1" t="s">
        <v>17</v>
      </c>
      <c r="C1" t="s">
        <v>18</v>
      </c>
    </row>
    <row r="2" spans="1:10" s="1" customFormat="1" ht="17" customHeight="1" x14ac:dyDescent="0.2">
      <c r="B2" s="1" t="s">
        <v>0</v>
      </c>
      <c r="C2" s="1" t="s">
        <v>45</v>
      </c>
      <c r="F2" s="4"/>
      <c r="G2" s="3"/>
      <c r="H2" s="6"/>
    </row>
    <row r="3" spans="1:10" s="1" customFormat="1" ht="17" customHeight="1" x14ac:dyDescent="0.2">
      <c r="B3" s="1" t="s">
        <v>1</v>
      </c>
      <c r="C3" s="1" t="s">
        <v>113</v>
      </c>
      <c r="F3" s="4"/>
      <c r="G3" s="3"/>
      <c r="H3" s="6"/>
    </row>
    <row r="4" spans="1:10" s="1" customFormat="1" ht="17" customHeight="1" x14ac:dyDescent="0.2">
      <c r="B4" s="26" t="s">
        <v>16</v>
      </c>
      <c r="F4" s="4"/>
      <c r="G4" s="3"/>
      <c r="H4" s="6"/>
    </row>
    <row r="5" spans="1:10" s="1" customFormat="1" ht="17" customHeight="1" x14ac:dyDescent="0.2">
      <c r="F5" s="4"/>
      <c r="G5" s="3"/>
      <c r="H5" s="6"/>
    </row>
    <row r="7" spans="1:10" s="1" customFormat="1" ht="16" x14ac:dyDescent="0.2">
      <c r="B7" s="11" t="s">
        <v>2</v>
      </c>
      <c r="C7" s="11" t="s">
        <v>3</v>
      </c>
      <c r="D7" s="11" t="s">
        <v>4</v>
      </c>
      <c r="E7" s="11" t="s">
        <v>12</v>
      </c>
      <c r="F7" s="12" t="s">
        <v>6</v>
      </c>
      <c r="G7" s="13" t="s">
        <v>13</v>
      </c>
      <c r="H7" s="14" t="s">
        <v>7</v>
      </c>
      <c r="I7" s="11" t="s">
        <v>8</v>
      </c>
      <c r="J7" s="11" t="s">
        <v>15</v>
      </c>
    </row>
    <row r="8" spans="1:10" ht="16" x14ac:dyDescent="0.2">
      <c r="A8" s="28" t="s">
        <v>58</v>
      </c>
      <c r="B8" s="15" t="s">
        <v>5</v>
      </c>
      <c r="C8" s="15" t="s">
        <v>46</v>
      </c>
      <c r="D8" s="16">
        <v>28000</v>
      </c>
      <c r="E8" s="15" t="s">
        <v>43</v>
      </c>
      <c r="F8" s="17">
        <f>SUMIF('Payroll Pivot'!B3:B8,Sheet1!A8,'Payroll Pivot'!L3:L8)</f>
        <v>21367.43</v>
      </c>
      <c r="G8" s="18" t="s">
        <v>50</v>
      </c>
      <c r="H8" s="19">
        <f>+D8-F8</f>
        <v>6632.57</v>
      </c>
      <c r="I8" s="20"/>
      <c r="J8" s="20" t="s">
        <v>14</v>
      </c>
    </row>
    <row r="9" spans="1:10" ht="32" x14ac:dyDescent="0.2">
      <c r="A9" s="28" t="s">
        <v>62</v>
      </c>
      <c r="B9" s="21" t="s">
        <v>39</v>
      </c>
      <c r="C9" s="22" t="s">
        <v>47</v>
      </c>
      <c r="D9" s="16">
        <v>8690</v>
      </c>
      <c r="E9" s="23" t="s">
        <v>44</v>
      </c>
      <c r="F9" s="17">
        <f>+GETPIVOTDATA("Net Amount",'Payroll Pivot'!$B$3,"Category","Fringe")</f>
        <v>1682.97</v>
      </c>
      <c r="G9" s="23"/>
      <c r="H9" s="19">
        <f t="shared" ref="H9:H12" si="0">+D9-F9</f>
        <v>7007.03</v>
      </c>
      <c r="I9" s="20"/>
      <c r="J9" s="20" t="s">
        <v>14</v>
      </c>
    </row>
    <row r="10" spans="1:10" ht="16" x14ac:dyDescent="0.2">
      <c r="B10" s="21" t="s">
        <v>40</v>
      </c>
      <c r="C10" s="23" t="s">
        <v>42</v>
      </c>
      <c r="D10" s="16">
        <v>1375</v>
      </c>
      <c r="E10" s="18"/>
      <c r="F10" s="17">
        <f>SUMIF('AP Pivots'!$A:$A,Sheet1!$B10,'AP Pivots'!$B:$B)</f>
        <v>649.72</v>
      </c>
      <c r="G10" s="23"/>
      <c r="H10" s="19">
        <f t="shared" si="0"/>
        <v>725.28</v>
      </c>
      <c r="I10" s="20"/>
      <c r="J10" s="20" t="s">
        <v>14</v>
      </c>
    </row>
    <row r="11" spans="1:10" x14ac:dyDescent="0.2">
      <c r="B11" s="20" t="s">
        <v>41</v>
      </c>
      <c r="C11" s="20"/>
      <c r="D11" s="16">
        <v>575</v>
      </c>
      <c r="E11" s="20"/>
      <c r="F11" s="17">
        <f>SUMIF('AP Pivots'!$A:$A,Sheet1!$B11,'AP Pivots'!$B:$B)</f>
        <v>650</v>
      </c>
      <c r="G11" s="23"/>
      <c r="H11" s="19">
        <f t="shared" si="0"/>
        <v>-75</v>
      </c>
      <c r="I11" s="20"/>
      <c r="J11" s="20" t="s">
        <v>14</v>
      </c>
    </row>
    <row r="12" spans="1:10" x14ac:dyDescent="0.2">
      <c r="B12" s="20" t="s">
        <v>48</v>
      </c>
      <c r="C12" s="20"/>
      <c r="D12" s="19">
        <v>2575</v>
      </c>
      <c r="E12" s="20"/>
      <c r="F12" s="17">
        <f>SUMIF('AP Pivots'!$A:$A,Sheet1!$B12,'AP Pivots'!$B:$B)</f>
        <v>865.75</v>
      </c>
      <c r="G12" s="23"/>
      <c r="H12" s="19">
        <f t="shared" si="0"/>
        <v>1709.25</v>
      </c>
      <c r="I12" s="20"/>
      <c r="J12" s="20" t="s">
        <v>14</v>
      </c>
    </row>
    <row r="13" spans="1:10" x14ac:dyDescent="0.2">
      <c r="B13" s="20" t="s">
        <v>49</v>
      </c>
      <c r="C13" s="20"/>
      <c r="D13" s="19">
        <v>9100</v>
      </c>
      <c r="E13" s="20"/>
      <c r="F13" s="17">
        <v>1669.4</v>
      </c>
      <c r="G13" s="47"/>
      <c r="H13" s="19">
        <f>+D13-F13</f>
        <v>7430.6</v>
      </c>
      <c r="I13" s="20"/>
      <c r="J13" s="20" t="s">
        <v>14</v>
      </c>
    </row>
    <row r="15" spans="1:10" ht="16" x14ac:dyDescent="0.2">
      <c r="C15" s="24" t="s">
        <v>11</v>
      </c>
      <c r="D15" s="8">
        <f>SUM(D8:D14)</f>
        <v>50315</v>
      </c>
      <c r="E15" s="25" t="s">
        <v>10</v>
      </c>
      <c r="F15" s="46">
        <f>SUM(F8:F14)</f>
        <v>26885.270000000004</v>
      </c>
      <c r="G15" s="9" t="s">
        <v>9</v>
      </c>
      <c r="H15" s="10">
        <f>SUM(H8:H14)</f>
        <v>23429.73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6012-2542-4433-95F3-48E6B0441B89}">
  <dimension ref="A3:B9"/>
  <sheetViews>
    <sheetView workbookViewId="0">
      <selection activeCell="C10" sqref="C10"/>
    </sheetView>
  </sheetViews>
  <sheetFormatPr baseColWidth="10" defaultColWidth="8.83203125" defaultRowHeight="15" x14ac:dyDescent="0.2"/>
  <cols>
    <col min="1" max="1" width="19.83203125" bestFit="1" customWidth="1"/>
    <col min="2" max="2" width="18.6640625" bestFit="1" customWidth="1"/>
    <col min="3" max="3" width="7" bestFit="1" customWidth="1"/>
    <col min="4" max="4" width="7.33203125" bestFit="1" customWidth="1"/>
    <col min="5" max="5" width="11.33203125" bestFit="1" customWidth="1"/>
  </cols>
  <sheetData>
    <row r="3" spans="1:2" x14ac:dyDescent="0.2">
      <c r="A3" t="s">
        <v>34</v>
      </c>
      <c r="B3" t="s">
        <v>37</v>
      </c>
    </row>
    <row r="4" spans="1:2" x14ac:dyDescent="0.2">
      <c r="A4" s="28" t="s">
        <v>49</v>
      </c>
      <c r="B4">
        <v>908.6</v>
      </c>
    </row>
    <row r="5" spans="1:2" x14ac:dyDescent="0.2">
      <c r="A5" s="28" t="s">
        <v>40</v>
      </c>
      <c r="B5">
        <v>649.72</v>
      </c>
    </row>
    <row r="6" spans="1:2" x14ac:dyDescent="0.2">
      <c r="A6" s="28" t="s">
        <v>35</v>
      </c>
    </row>
    <row r="7" spans="1:2" x14ac:dyDescent="0.2">
      <c r="A7" s="28" t="s">
        <v>48</v>
      </c>
      <c r="B7">
        <v>865.75</v>
      </c>
    </row>
    <row r="8" spans="1:2" x14ac:dyDescent="0.2">
      <c r="A8" s="28" t="s">
        <v>41</v>
      </c>
      <c r="B8">
        <v>650</v>
      </c>
    </row>
    <row r="9" spans="1:2" x14ac:dyDescent="0.2">
      <c r="A9" s="28" t="s">
        <v>36</v>
      </c>
      <c r="B9">
        <v>3074.07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F4FD-9F6F-430B-8999-06D21C643453}">
  <dimension ref="A1:U18"/>
  <sheetViews>
    <sheetView workbookViewId="0">
      <selection activeCell="E14" sqref="E14"/>
    </sheetView>
  </sheetViews>
  <sheetFormatPr baseColWidth="10" defaultColWidth="8.83203125" defaultRowHeight="15" x14ac:dyDescent="0.2"/>
  <cols>
    <col min="1" max="1" width="12" bestFit="1" customWidth="1"/>
    <col min="2" max="2" width="9.83203125" bestFit="1" customWidth="1"/>
    <col min="3" max="3" width="9.5" bestFit="1" customWidth="1"/>
    <col min="4" max="4" width="26.1640625" customWidth="1"/>
    <col min="5" max="5" width="36.33203125" bestFit="1" customWidth="1"/>
    <col min="6" max="6" width="11.83203125" bestFit="1" customWidth="1"/>
    <col min="7" max="7" width="6.83203125" bestFit="1" customWidth="1"/>
    <col min="8" max="10" width="9.83203125" bestFit="1" customWidth="1"/>
    <col min="11" max="11" width="9.5" bestFit="1" customWidth="1"/>
    <col min="12" max="12" width="10.1640625" bestFit="1" customWidth="1"/>
    <col min="13" max="13" width="5" bestFit="1" customWidth="1"/>
    <col min="14" max="14" width="9.83203125" bestFit="1" customWidth="1"/>
    <col min="15" max="15" width="9.83203125" customWidth="1"/>
    <col min="16" max="16" width="20" customWidth="1"/>
  </cols>
  <sheetData>
    <row r="1" spans="1:21" x14ac:dyDescent="0.2">
      <c r="A1" s="27" t="s">
        <v>77</v>
      </c>
      <c r="B1" s="27" t="s">
        <v>78</v>
      </c>
      <c r="C1" s="27" t="s">
        <v>79</v>
      </c>
      <c r="D1" s="27" t="s">
        <v>80</v>
      </c>
      <c r="E1" s="27" t="s">
        <v>81</v>
      </c>
      <c r="F1" s="27" t="s">
        <v>26</v>
      </c>
      <c r="G1" s="27" t="s">
        <v>82</v>
      </c>
      <c r="H1" s="27" t="s">
        <v>83</v>
      </c>
      <c r="I1" s="27" t="s">
        <v>84</v>
      </c>
      <c r="J1" s="27" t="s">
        <v>85</v>
      </c>
      <c r="K1" s="27" t="s">
        <v>86</v>
      </c>
      <c r="L1" s="27" t="s">
        <v>87</v>
      </c>
      <c r="M1" s="27" t="s">
        <v>88</v>
      </c>
      <c r="N1" s="27" t="s">
        <v>89</v>
      </c>
      <c r="O1" s="41" t="s">
        <v>100</v>
      </c>
      <c r="P1" s="35" t="s">
        <v>90</v>
      </c>
      <c r="U1" s="21" t="s">
        <v>40</v>
      </c>
    </row>
    <row r="2" spans="1:21" x14ac:dyDescent="0.2">
      <c r="A2" s="30" t="s">
        <v>66</v>
      </c>
      <c r="B2" s="30" t="s">
        <v>67</v>
      </c>
      <c r="C2" s="33">
        <v>118.35</v>
      </c>
      <c r="D2" s="30" t="s">
        <v>68</v>
      </c>
      <c r="E2" s="20" t="s">
        <v>49</v>
      </c>
      <c r="F2" s="33">
        <v>118.35</v>
      </c>
      <c r="G2" s="33">
        <v>3</v>
      </c>
      <c r="H2" s="30" t="s">
        <v>70</v>
      </c>
      <c r="I2" s="30" t="s">
        <v>71</v>
      </c>
      <c r="J2" s="30" t="s">
        <v>72</v>
      </c>
      <c r="K2" s="34">
        <v>0</v>
      </c>
      <c r="L2" s="33">
        <v>0</v>
      </c>
      <c r="M2" s="34">
        <v>2024</v>
      </c>
      <c r="N2" s="31">
        <v>45170</v>
      </c>
      <c r="O2" s="31" t="s">
        <v>99</v>
      </c>
      <c r="P2" s="36" t="s">
        <v>69</v>
      </c>
      <c r="U2" s="20" t="s">
        <v>41</v>
      </c>
    </row>
    <row r="3" spans="1:21" x14ac:dyDescent="0.2">
      <c r="A3" s="30" t="s">
        <v>73</v>
      </c>
      <c r="B3" s="30" t="s">
        <v>74</v>
      </c>
      <c r="C3" s="33">
        <v>649.72</v>
      </c>
      <c r="D3" s="30" t="s">
        <v>75</v>
      </c>
      <c r="E3" s="21" t="s">
        <v>40</v>
      </c>
      <c r="F3" s="33">
        <v>649.72</v>
      </c>
      <c r="G3" s="33">
        <v>3</v>
      </c>
      <c r="H3" s="30" t="s">
        <v>70</v>
      </c>
      <c r="I3" s="30" t="s">
        <v>71</v>
      </c>
      <c r="J3" s="30" t="s">
        <v>72</v>
      </c>
      <c r="K3" s="34">
        <v>0</v>
      </c>
      <c r="L3" s="33">
        <v>0</v>
      </c>
      <c r="M3" s="34">
        <v>2024</v>
      </c>
      <c r="N3" s="31">
        <v>45177</v>
      </c>
      <c r="O3" s="31" t="s">
        <v>99</v>
      </c>
      <c r="P3" s="36" t="s">
        <v>76</v>
      </c>
      <c r="U3" s="20" t="s">
        <v>48</v>
      </c>
    </row>
    <row r="4" spans="1:21" x14ac:dyDescent="0.2">
      <c r="A4" s="30" t="s">
        <v>91</v>
      </c>
      <c r="B4" s="30" t="s">
        <v>92</v>
      </c>
      <c r="C4" s="33">
        <v>410.61</v>
      </c>
      <c r="D4" s="30" t="s">
        <v>93</v>
      </c>
      <c r="E4" s="20" t="s">
        <v>48</v>
      </c>
      <c r="F4" s="33">
        <v>410.61</v>
      </c>
      <c r="G4" s="33">
        <v>2</v>
      </c>
      <c r="H4" s="30" t="s">
        <v>70</v>
      </c>
      <c r="I4" s="30" t="s">
        <v>71</v>
      </c>
      <c r="J4" s="30" t="s">
        <v>72</v>
      </c>
      <c r="K4" s="34">
        <v>0</v>
      </c>
      <c r="L4" s="33">
        <v>0</v>
      </c>
      <c r="M4" s="34">
        <v>2024</v>
      </c>
      <c r="N4" s="31">
        <v>45139</v>
      </c>
      <c r="O4" s="31" t="s">
        <v>99</v>
      </c>
      <c r="U4" s="20" t="s">
        <v>49</v>
      </c>
    </row>
    <row r="5" spans="1:21" x14ac:dyDescent="0.2">
      <c r="A5" s="30" t="s">
        <v>91</v>
      </c>
      <c r="B5" s="30" t="s">
        <v>94</v>
      </c>
      <c r="C5" s="33">
        <v>455.14</v>
      </c>
      <c r="D5" s="30" t="s">
        <v>95</v>
      </c>
      <c r="E5" s="20" t="s">
        <v>48</v>
      </c>
      <c r="F5" s="33">
        <v>455.14</v>
      </c>
      <c r="G5" s="33">
        <v>2</v>
      </c>
      <c r="H5" s="30" t="s">
        <v>70</v>
      </c>
      <c r="I5" s="30" t="s">
        <v>71</v>
      </c>
      <c r="J5" s="30" t="s">
        <v>72</v>
      </c>
      <c r="K5" s="34">
        <v>0</v>
      </c>
      <c r="L5" s="33">
        <v>0</v>
      </c>
      <c r="M5" s="34">
        <v>2024</v>
      </c>
      <c r="N5" s="31">
        <v>45158</v>
      </c>
      <c r="O5" s="31" t="s">
        <v>99</v>
      </c>
    </row>
    <row r="6" spans="1:21" ht="32" x14ac:dyDescent="0.2">
      <c r="A6" s="42" t="s">
        <v>66</v>
      </c>
      <c r="B6" s="42" t="s">
        <v>67</v>
      </c>
      <c r="C6" s="43">
        <v>145.69999999999999</v>
      </c>
      <c r="D6" s="42" t="s">
        <v>68</v>
      </c>
      <c r="E6" s="20" t="s">
        <v>49</v>
      </c>
      <c r="F6" s="43">
        <v>145.69999999999999</v>
      </c>
      <c r="G6" s="43">
        <v>4</v>
      </c>
      <c r="H6" s="30" t="s">
        <v>70</v>
      </c>
      <c r="I6" s="30" t="s">
        <v>71</v>
      </c>
      <c r="J6" s="30" t="s">
        <v>72</v>
      </c>
      <c r="K6" s="34">
        <v>0</v>
      </c>
      <c r="L6" s="33">
        <v>0</v>
      </c>
      <c r="M6" s="34">
        <v>2024</v>
      </c>
      <c r="O6" s="44" t="s">
        <v>101</v>
      </c>
      <c r="P6" s="42" t="s">
        <v>69</v>
      </c>
    </row>
    <row r="7" spans="1:21" ht="32" x14ac:dyDescent="0.2">
      <c r="A7" s="42" t="s">
        <v>66</v>
      </c>
      <c r="B7" s="42" t="s">
        <v>67</v>
      </c>
      <c r="C7" s="43">
        <v>156.1</v>
      </c>
      <c r="D7" s="42" t="s">
        <v>68</v>
      </c>
      <c r="E7" s="20" t="s">
        <v>49</v>
      </c>
      <c r="F7" s="43">
        <v>156.1</v>
      </c>
      <c r="G7" s="43">
        <v>5</v>
      </c>
      <c r="H7" s="30" t="s">
        <v>70</v>
      </c>
      <c r="I7" s="30" t="s">
        <v>71</v>
      </c>
      <c r="J7" s="30" t="s">
        <v>72</v>
      </c>
      <c r="K7" s="34">
        <v>0</v>
      </c>
      <c r="L7" s="33">
        <v>0</v>
      </c>
      <c r="M7" s="34">
        <v>2024</v>
      </c>
      <c r="O7" s="44" t="s">
        <v>101</v>
      </c>
      <c r="P7" s="42" t="s">
        <v>69</v>
      </c>
    </row>
    <row r="8" spans="1:21" ht="32" x14ac:dyDescent="0.2">
      <c r="A8" s="42" t="s">
        <v>66</v>
      </c>
      <c r="B8" s="42" t="s">
        <v>67</v>
      </c>
      <c r="C8" s="43">
        <v>73.95</v>
      </c>
      <c r="D8" s="42" t="s">
        <v>68</v>
      </c>
      <c r="E8" s="20" t="s">
        <v>49</v>
      </c>
      <c r="F8" s="43">
        <v>73.95</v>
      </c>
      <c r="G8" s="43">
        <v>6</v>
      </c>
      <c r="H8" s="30" t="s">
        <v>70</v>
      </c>
      <c r="I8" s="30" t="s">
        <v>71</v>
      </c>
      <c r="J8" s="30" t="s">
        <v>72</v>
      </c>
      <c r="K8" s="34">
        <v>0</v>
      </c>
      <c r="L8" s="33">
        <v>0</v>
      </c>
      <c r="M8" s="34">
        <v>2024</v>
      </c>
      <c r="O8" s="44" t="s">
        <v>101</v>
      </c>
      <c r="P8" s="42" t="s">
        <v>69</v>
      </c>
    </row>
    <row r="9" spans="1:21" ht="16" x14ac:dyDescent="0.2">
      <c r="A9" s="37" t="s">
        <v>66</v>
      </c>
      <c r="B9" s="37" t="s">
        <v>67</v>
      </c>
      <c r="C9" s="40">
        <v>101.2</v>
      </c>
      <c r="D9" s="37" t="s">
        <v>68</v>
      </c>
      <c r="E9" s="20" t="s">
        <v>49</v>
      </c>
      <c r="F9" s="40">
        <v>101.2</v>
      </c>
      <c r="G9" s="40">
        <v>7</v>
      </c>
      <c r="H9" s="37" t="s">
        <v>70</v>
      </c>
      <c r="I9" s="37" t="s">
        <v>71</v>
      </c>
      <c r="J9" s="37" t="s">
        <v>72</v>
      </c>
      <c r="K9" s="45">
        <v>-1</v>
      </c>
      <c r="L9" s="40">
        <v>0</v>
      </c>
      <c r="M9" s="45">
        <v>2024</v>
      </c>
      <c r="O9" s="44" t="s">
        <v>110</v>
      </c>
      <c r="P9" s="42" t="s">
        <v>69</v>
      </c>
    </row>
    <row r="10" spans="1:21" x14ac:dyDescent="0.2">
      <c r="A10" s="37" t="s">
        <v>73</v>
      </c>
      <c r="B10" s="37" t="s">
        <v>112</v>
      </c>
      <c r="C10" s="40">
        <v>650</v>
      </c>
      <c r="D10" s="37" t="s">
        <v>111</v>
      </c>
      <c r="E10" s="20" t="s">
        <v>41</v>
      </c>
      <c r="F10" s="40">
        <v>650</v>
      </c>
      <c r="G10" s="40">
        <v>7</v>
      </c>
      <c r="H10" s="37" t="s">
        <v>70</v>
      </c>
      <c r="I10" s="37" t="s">
        <v>71</v>
      </c>
      <c r="J10" s="37" t="s">
        <v>72</v>
      </c>
      <c r="K10" s="45">
        <v>-1</v>
      </c>
      <c r="L10" s="40">
        <v>0</v>
      </c>
      <c r="M10" s="45">
        <v>2024</v>
      </c>
      <c r="O10" s="44" t="s">
        <v>110</v>
      </c>
    </row>
    <row r="11" spans="1:21" ht="16" x14ac:dyDescent="0.2">
      <c r="A11" s="37" t="s">
        <v>66</v>
      </c>
      <c r="B11" s="37" t="s">
        <v>67</v>
      </c>
      <c r="C11" s="40">
        <v>168.9</v>
      </c>
      <c r="D11" s="37" t="s">
        <v>68</v>
      </c>
      <c r="E11" s="20" t="s">
        <v>49</v>
      </c>
      <c r="F11" s="40">
        <v>168.9</v>
      </c>
      <c r="G11" s="40">
        <v>9</v>
      </c>
      <c r="H11" s="37" t="s">
        <v>70</v>
      </c>
      <c r="I11" s="37" t="s">
        <v>71</v>
      </c>
      <c r="J11" s="37" t="s">
        <v>72</v>
      </c>
      <c r="K11" s="45">
        <v>0</v>
      </c>
      <c r="L11" s="40">
        <v>0</v>
      </c>
      <c r="M11" s="45">
        <v>2024</v>
      </c>
      <c r="O11" s="44" t="s">
        <v>110</v>
      </c>
      <c r="P11" s="42" t="s">
        <v>69</v>
      </c>
    </row>
    <row r="12" spans="1:21" ht="16" x14ac:dyDescent="0.2">
      <c r="A12" s="37" t="s">
        <v>66</v>
      </c>
      <c r="B12" s="37" t="s">
        <v>67</v>
      </c>
      <c r="C12" s="40">
        <v>144.4</v>
      </c>
      <c r="D12" s="37" t="s">
        <v>68</v>
      </c>
      <c r="E12" s="20" t="s">
        <v>49</v>
      </c>
      <c r="F12" s="40">
        <v>144.4</v>
      </c>
      <c r="G12" s="40">
        <v>9</v>
      </c>
      <c r="H12" s="37" t="s">
        <v>70</v>
      </c>
      <c r="I12" s="37" t="s">
        <v>71</v>
      </c>
      <c r="J12" s="37" t="s">
        <v>72</v>
      </c>
      <c r="K12" s="45">
        <v>0</v>
      </c>
      <c r="L12" s="40">
        <v>0</v>
      </c>
      <c r="M12" s="45">
        <v>2024</v>
      </c>
      <c r="O12" s="44" t="s">
        <v>110</v>
      </c>
      <c r="P12" s="42" t="s">
        <v>69</v>
      </c>
    </row>
    <row r="15" spans="1:21" x14ac:dyDescent="0.2">
      <c r="B15" s="37"/>
      <c r="H15" s="45"/>
      <c r="I15" s="40"/>
      <c r="J15" s="40"/>
      <c r="K15" s="45"/>
      <c r="L15" s="40"/>
      <c r="M15" s="37"/>
      <c r="N15" s="37"/>
      <c r="O15" s="44"/>
      <c r="P15" s="42"/>
    </row>
    <row r="16" spans="1:21" x14ac:dyDescent="0.2">
      <c r="B16" s="37"/>
      <c r="H16" s="45"/>
      <c r="I16" s="40"/>
      <c r="J16" s="40"/>
      <c r="K16" s="45"/>
      <c r="L16" s="40"/>
      <c r="M16" s="37"/>
      <c r="N16" s="37"/>
      <c r="O16" s="44"/>
    </row>
    <row r="17" spans="2:16" x14ac:dyDescent="0.2">
      <c r="B17" s="37"/>
      <c r="H17" s="45"/>
      <c r="I17" s="40"/>
      <c r="J17" s="40"/>
      <c r="K17" s="45"/>
      <c r="L17" s="40"/>
      <c r="M17" s="37"/>
      <c r="N17" s="37"/>
      <c r="O17" s="44"/>
      <c r="P17" s="42"/>
    </row>
    <row r="18" spans="2:16" x14ac:dyDescent="0.2">
      <c r="B18" s="37"/>
      <c r="H18" s="45"/>
      <c r="I18" s="40"/>
      <c r="J18" s="40"/>
      <c r="K18" s="45"/>
      <c r="L18" s="40"/>
      <c r="M18" s="37"/>
      <c r="N18" s="37"/>
      <c r="O18" s="44"/>
      <c r="P1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D62D-B9AF-4BDB-9A78-C408A64078AA}">
  <dimension ref="B1:L7"/>
  <sheetViews>
    <sheetView workbookViewId="0">
      <selection activeCell="G4" sqref="G4"/>
    </sheetView>
  </sheetViews>
  <sheetFormatPr baseColWidth="10" defaultColWidth="8.83203125" defaultRowHeight="15" x14ac:dyDescent="0.2"/>
  <cols>
    <col min="2" max="2" width="18.6640625" bestFit="1" customWidth="1"/>
    <col min="3" max="3" width="17.83203125" bestFit="1" customWidth="1"/>
    <col min="4" max="11" width="9.5" bestFit="1" customWidth="1"/>
    <col min="12" max="12" width="11.33203125" bestFit="1" customWidth="1"/>
  </cols>
  <sheetData>
    <row r="1" spans="2:12" x14ac:dyDescent="0.2">
      <c r="B1" t="s">
        <v>100</v>
      </c>
      <c r="C1" t="s">
        <v>102</v>
      </c>
    </row>
    <row r="3" spans="2:12" x14ac:dyDescent="0.2">
      <c r="B3" t="s">
        <v>37</v>
      </c>
      <c r="C3" t="s">
        <v>38</v>
      </c>
    </row>
    <row r="4" spans="2:12" x14ac:dyDescent="0.2">
      <c r="B4" t="s">
        <v>34</v>
      </c>
      <c r="C4" t="s">
        <v>55</v>
      </c>
      <c r="D4" t="s">
        <v>64</v>
      </c>
      <c r="E4" t="s">
        <v>65</v>
      </c>
      <c r="F4" t="s">
        <v>96</v>
      </c>
      <c r="G4" t="s">
        <v>97</v>
      </c>
      <c r="H4" t="s">
        <v>98</v>
      </c>
      <c r="I4" t="s">
        <v>103</v>
      </c>
      <c r="J4" t="s">
        <v>108</v>
      </c>
      <c r="K4" t="s">
        <v>109</v>
      </c>
      <c r="L4" t="s">
        <v>36</v>
      </c>
    </row>
    <row r="5" spans="2:12" x14ac:dyDescent="0.2">
      <c r="B5" s="28" t="s">
        <v>58</v>
      </c>
      <c r="C5" s="29">
        <v>1084.18</v>
      </c>
      <c r="D5" s="29">
        <v>2241.96</v>
      </c>
      <c r="E5" s="29">
        <v>3388.96</v>
      </c>
      <c r="F5" s="29">
        <v>2215.0300000000002</v>
      </c>
      <c r="G5" s="29">
        <v>2254.52</v>
      </c>
      <c r="H5" s="29">
        <v>2338.62</v>
      </c>
      <c r="I5" s="29">
        <v>2209.65</v>
      </c>
      <c r="J5" s="29">
        <v>2263.5</v>
      </c>
      <c r="K5" s="29">
        <v>3371.01</v>
      </c>
      <c r="L5" s="29">
        <v>21367.43</v>
      </c>
    </row>
    <row r="6" spans="2:12" x14ac:dyDescent="0.2">
      <c r="B6" s="28" t="s">
        <v>62</v>
      </c>
      <c r="C6" s="29">
        <v>82.94</v>
      </c>
      <c r="D6" s="29">
        <v>171.51</v>
      </c>
      <c r="E6" s="29">
        <v>259.26</v>
      </c>
      <c r="F6" s="29">
        <v>169.45</v>
      </c>
      <c r="G6" s="29">
        <v>172.47</v>
      </c>
      <c r="H6" s="29">
        <v>178.9</v>
      </c>
      <c r="I6" s="29">
        <v>178.71</v>
      </c>
      <c r="J6" s="29">
        <v>192.5</v>
      </c>
      <c r="K6" s="29">
        <v>277.23</v>
      </c>
      <c r="L6" s="29">
        <v>1682.97</v>
      </c>
    </row>
    <row r="7" spans="2:12" x14ac:dyDescent="0.2">
      <c r="B7" s="28" t="s">
        <v>36</v>
      </c>
      <c r="C7" s="29">
        <v>1167.1199999999999</v>
      </c>
      <c r="D7" s="29">
        <v>2413.4699999999998</v>
      </c>
      <c r="E7" s="29">
        <v>3648.22</v>
      </c>
      <c r="F7" s="29">
        <v>2384.48</v>
      </c>
      <c r="G7" s="29">
        <v>2426.9899999999998</v>
      </c>
      <c r="H7" s="29">
        <v>2517.52</v>
      </c>
      <c r="I7" s="29">
        <v>2388.36</v>
      </c>
      <c r="J7" s="29">
        <v>2456</v>
      </c>
      <c r="K7" s="29">
        <v>3648.24</v>
      </c>
      <c r="L7" s="29">
        <v>23050.400000000001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F231-C5DA-4AB5-8A0B-3E248A24BC47}">
  <dimension ref="A1:Q71"/>
  <sheetViews>
    <sheetView topLeftCell="E41" workbookViewId="0">
      <selection activeCell="Q71" sqref="Q42:Q71"/>
    </sheetView>
  </sheetViews>
  <sheetFormatPr baseColWidth="10" defaultColWidth="8.83203125" defaultRowHeight="15" x14ac:dyDescent="0.2"/>
  <cols>
    <col min="1" max="1" width="14.1640625" customWidth="1"/>
    <col min="2" max="2" width="21.1640625" customWidth="1"/>
    <col min="3" max="3" width="32.33203125" customWidth="1"/>
    <col min="4" max="4" width="14.1640625" customWidth="1"/>
    <col min="5" max="5" width="8.6640625" customWidth="1"/>
    <col min="6" max="7" width="14.1640625" customWidth="1"/>
    <col min="8" max="8" width="10" customWidth="1"/>
    <col min="9" max="9" width="14.1640625" customWidth="1"/>
    <col min="10" max="10" width="36.33203125" customWidth="1"/>
    <col min="11" max="11" width="22.33203125" customWidth="1"/>
    <col min="12" max="14" width="14.1640625" customWidth="1"/>
    <col min="15" max="15" width="65" customWidth="1"/>
    <col min="16" max="16" width="29.1640625" customWidth="1"/>
  </cols>
  <sheetData>
    <row r="1" spans="1:17" x14ac:dyDescent="0.2">
      <c r="A1" s="27" t="s">
        <v>33</v>
      </c>
      <c r="B1" s="27" t="s">
        <v>32</v>
      </c>
      <c r="C1" s="27" t="s">
        <v>31</v>
      </c>
      <c r="D1" s="27" t="s">
        <v>30</v>
      </c>
      <c r="E1" s="27" t="s">
        <v>29</v>
      </c>
      <c r="F1" s="27" t="s">
        <v>28</v>
      </c>
      <c r="G1" s="27" t="s">
        <v>19</v>
      </c>
      <c r="H1" s="27" t="s">
        <v>27</v>
      </c>
      <c r="I1" s="27" t="s">
        <v>26</v>
      </c>
      <c r="J1" s="27" t="s">
        <v>25</v>
      </c>
      <c r="K1" s="27" t="s">
        <v>24</v>
      </c>
      <c r="L1" s="27" t="s">
        <v>23</v>
      </c>
      <c r="M1" s="27" t="s">
        <v>22</v>
      </c>
      <c r="N1" s="27" t="s">
        <v>2</v>
      </c>
      <c r="O1" s="27" t="s">
        <v>21</v>
      </c>
      <c r="P1" s="27" t="s">
        <v>20</v>
      </c>
      <c r="Q1" s="41" t="s">
        <v>100</v>
      </c>
    </row>
    <row r="2" spans="1:17" x14ac:dyDescent="0.2">
      <c r="A2" s="30" t="s">
        <v>51</v>
      </c>
      <c r="B2" s="30" t="s">
        <v>52</v>
      </c>
      <c r="C2" s="30" t="s">
        <v>53</v>
      </c>
      <c r="D2" s="30" t="s">
        <v>54</v>
      </c>
      <c r="E2" s="30" t="s">
        <v>55</v>
      </c>
      <c r="F2" s="31">
        <v>45128</v>
      </c>
      <c r="G2" s="32">
        <v>1084.18</v>
      </c>
      <c r="H2" s="32">
        <v>0</v>
      </c>
      <c r="I2" s="32">
        <v>1084.18</v>
      </c>
      <c r="J2" s="30" t="s">
        <v>56</v>
      </c>
      <c r="K2" s="30" t="s">
        <v>57</v>
      </c>
      <c r="L2" s="30" t="s">
        <v>19</v>
      </c>
      <c r="M2" s="33">
        <v>1</v>
      </c>
      <c r="N2" s="30" t="s">
        <v>58</v>
      </c>
      <c r="O2" s="30" t="s">
        <v>59</v>
      </c>
      <c r="P2" s="30" t="s">
        <v>59</v>
      </c>
      <c r="Q2" t="s">
        <v>99</v>
      </c>
    </row>
    <row r="3" spans="1:17" x14ac:dyDescent="0.2">
      <c r="A3" s="30" t="s">
        <v>51</v>
      </c>
      <c r="B3" s="30" t="s">
        <v>52</v>
      </c>
      <c r="C3" s="30" t="s">
        <v>53</v>
      </c>
      <c r="D3" s="30" t="s">
        <v>60</v>
      </c>
      <c r="E3" s="30" t="s">
        <v>55</v>
      </c>
      <c r="F3" s="31">
        <v>45128</v>
      </c>
      <c r="G3" s="32">
        <v>15.72</v>
      </c>
      <c r="H3" s="32">
        <v>0</v>
      </c>
      <c r="I3" s="32">
        <v>15.72</v>
      </c>
      <c r="J3" s="30" t="s">
        <v>61</v>
      </c>
      <c r="K3" s="30" t="s">
        <v>57</v>
      </c>
      <c r="L3" s="30" t="s">
        <v>19</v>
      </c>
      <c r="M3" s="33">
        <v>1</v>
      </c>
      <c r="N3" s="30" t="s">
        <v>62</v>
      </c>
      <c r="O3" s="30" t="s">
        <v>59</v>
      </c>
      <c r="P3" s="30" t="s">
        <v>59</v>
      </c>
      <c r="Q3" t="s">
        <v>99</v>
      </c>
    </row>
    <row r="4" spans="1:17" x14ac:dyDescent="0.2">
      <c r="A4" s="30" t="s">
        <v>51</v>
      </c>
      <c r="B4" s="30" t="s">
        <v>52</v>
      </c>
      <c r="C4" s="30" t="s">
        <v>53</v>
      </c>
      <c r="D4" s="30" t="s">
        <v>60</v>
      </c>
      <c r="E4" s="30" t="s">
        <v>55</v>
      </c>
      <c r="F4" s="31">
        <v>45128</v>
      </c>
      <c r="G4" s="32">
        <v>67.22</v>
      </c>
      <c r="H4" s="32">
        <v>0</v>
      </c>
      <c r="I4" s="32">
        <v>67.22</v>
      </c>
      <c r="J4" s="30" t="s">
        <v>63</v>
      </c>
      <c r="K4" s="30" t="s">
        <v>57</v>
      </c>
      <c r="L4" s="30" t="s">
        <v>19</v>
      </c>
      <c r="M4" s="33">
        <v>1</v>
      </c>
      <c r="N4" s="30" t="s">
        <v>62</v>
      </c>
      <c r="O4" s="30" t="s">
        <v>59</v>
      </c>
      <c r="P4" s="30" t="s">
        <v>59</v>
      </c>
      <c r="Q4" t="s">
        <v>99</v>
      </c>
    </row>
    <row r="5" spans="1:17" x14ac:dyDescent="0.2">
      <c r="A5" s="30" t="s">
        <v>51</v>
      </c>
      <c r="B5" s="30" t="s">
        <v>52</v>
      </c>
      <c r="C5" s="30" t="s">
        <v>53</v>
      </c>
      <c r="D5" s="30" t="s">
        <v>54</v>
      </c>
      <c r="E5" s="30" t="s">
        <v>64</v>
      </c>
      <c r="F5" s="31">
        <v>45142</v>
      </c>
      <c r="G5" s="32">
        <v>1164.96</v>
      </c>
      <c r="H5" s="32">
        <v>0</v>
      </c>
      <c r="I5" s="32">
        <v>1164.96</v>
      </c>
      <c r="J5" s="30" t="s">
        <v>56</v>
      </c>
      <c r="K5" s="30" t="s">
        <v>57</v>
      </c>
      <c r="L5" s="30" t="s">
        <v>19</v>
      </c>
      <c r="M5" s="33">
        <v>1</v>
      </c>
      <c r="N5" s="30" t="s">
        <v>58</v>
      </c>
      <c r="O5" s="30" t="s">
        <v>59</v>
      </c>
      <c r="P5" s="30" t="s">
        <v>59</v>
      </c>
      <c r="Q5" t="s">
        <v>99</v>
      </c>
    </row>
    <row r="6" spans="1:17" x14ac:dyDescent="0.2">
      <c r="A6" s="30" t="s">
        <v>51</v>
      </c>
      <c r="B6" s="30" t="s">
        <v>52</v>
      </c>
      <c r="C6" s="30" t="s">
        <v>53</v>
      </c>
      <c r="D6" s="30" t="s">
        <v>60</v>
      </c>
      <c r="E6" s="30" t="s">
        <v>64</v>
      </c>
      <c r="F6" s="31">
        <v>45142</v>
      </c>
      <c r="G6" s="32">
        <v>16.89</v>
      </c>
      <c r="H6" s="32">
        <v>0</v>
      </c>
      <c r="I6" s="32">
        <v>16.89</v>
      </c>
      <c r="J6" s="30" t="s">
        <v>61</v>
      </c>
      <c r="K6" s="30" t="s">
        <v>57</v>
      </c>
      <c r="L6" s="30" t="s">
        <v>19</v>
      </c>
      <c r="M6" s="33">
        <v>1</v>
      </c>
      <c r="N6" s="30" t="s">
        <v>62</v>
      </c>
      <c r="O6" s="30" t="s">
        <v>59</v>
      </c>
      <c r="P6" s="30" t="s">
        <v>59</v>
      </c>
      <c r="Q6" t="s">
        <v>99</v>
      </c>
    </row>
    <row r="7" spans="1:17" x14ac:dyDescent="0.2">
      <c r="A7" s="30" t="s">
        <v>51</v>
      </c>
      <c r="B7" s="30" t="s">
        <v>52</v>
      </c>
      <c r="C7" s="30" t="s">
        <v>53</v>
      </c>
      <c r="D7" s="30" t="s">
        <v>60</v>
      </c>
      <c r="E7" s="30" t="s">
        <v>64</v>
      </c>
      <c r="F7" s="31">
        <v>45142</v>
      </c>
      <c r="G7" s="32">
        <v>72.23</v>
      </c>
      <c r="H7" s="32">
        <v>0</v>
      </c>
      <c r="I7" s="32">
        <v>72.23</v>
      </c>
      <c r="J7" s="30" t="s">
        <v>63</v>
      </c>
      <c r="K7" s="30" t="s">
        <v>57</v>
      </c>
      <c r="L7" s="30" t="s">
        <v>19</v>
      </c>
      <c r="M7" s="33">
        <v>1</v>
      </c>
      <c r="N7" s="30" t="s">
        <v>62</v>
      </c>
      <c r="O7" s="30" t="s">
        <v>59</v>
      </c>
      <c r="P7" s="30" t="s">
        <v>59</v>
      </c>
      <c r="Q7" t="s">
        <v>99</v>
      </c>
    </row>
    <row r="8" spans="1:17" x14ac:dyDescent="0.2">
      <c r="A8" s="30" t="s">
        <v>51</v>
      </c>
      <c r="B8" s="30" t="s">
        <v>52</v>
      </c>
      <c r="C8" s="30" t="s">
        <v>53</v>
      </c>
      <c r="D8" s="30" t="s">
        <v>54</v>
      </c>
      <c r="E8" s="30" t="s">
        <v>64</v>
      </c>
      <c r="F8" s="31">
        <v>45156</v>
      </c>
      <c r="G8" s="32">
        <v>1077</v>
      </c>
      <c r="H8" s="32">
        <v>0</v>
      </c>
      <c r="I8" s="32">
        <v>1077</v>
      </c>
      <c r="J8" s="30" t="s">
        <v>56</v>
      </c>
      <c r="K8" s="30" t="s">
        <v>57</v>
      </c>
      <c r="L8" s="30" t="s">
        <v>19</v>
      </c>
      <c r="M8" s="33">
        <v>1</v>
      </c>
      <c r="N8" s="30" t="s">
        <v>58</v>
      </c>
      <c r="O8" s="30" t="s">
        <v>59</v>
      </c>
      <c r="P8" s="30" t="s">
        <v>59</v>
      </c>
      <c r="Q8" t="s">
        <v>99</v>
      </c>
    </row>
    <row r="9" spans="1:17" x14ac:dyDescent="0.2">
      <c r="A9" s="30" t="s">
        <v>51</v>
      </c>
      <c r="B9" s="30" t="s">
        <v>52</v>
      </c>
      <c r="C9" s="30" t="s">
        <v>53</v>
      </c>
      <c r="D9" s="30" t="s">
        <v>60</v>
      </c>
      <c r="E9" s="30" t="s">
        <v>64</v>
      </c>
      <c r="F9" s="31">
        <v>45156</v>
      </c>
      <c r="G9" s="32">
        <v>15.62</v>
      </c>
      <c r="H9" s="32">
        <v>0</v>
      </c>
      <c r="I9" s="32">
        <v>15.62</v>
      </c>
      <c r="J9" s="30" t="s">
        <v>61</v>
      </c>
      <c r="K9" s="30" t="s">
        <v>57</v>
      </c>
      <c r="L9" s="30" t="s">
        <v>19</v>
      </c>
      <c r="M9" s="33">
        <v>1</v>
      </c>
      <c r="N9" s="30" t="s">
        <v>62</v>
      </c>
      <c r="O9" s="30" t="s">
        <v>59</v>
      </c>
      <c r="P9" s="30" t="s">
        <v>59</v>
      </c>
      <c r="Q9" t="s">
        <v>99</v>
      </c>
    </row>
    <row r="10" spans="1:17" x14ac:dyDescent="0.2">
      <c r="A10" s="30" t="s">
        <v>51</v>
      </c>
      <c r="B10" s="30" t="s">
        <v>52</v>
      </c>
      <c r="C10" s="30" t="s">
        <v>53</v>
      </c>
      <c r="D10" s="30" t="s">
        <v>60</v>
      </c>
      <c r="E10" s="30" t="s">
        <v>64</v>
      </c>
      <c r="F10" s="31">
        <v>45156</v>
      </c>
      <c r="G10" s="32">
        <v>66.77</v>
      </c>
      <c r="H10" s="32">
        <v>0</v>
      </c>
      <c r="I10" s="32">
        <v>66.77</v>
      </c>
      <c r="J10" s="30" t="s">
        <v>63</v>
      </c>
      <c r="K10" s="30" t="s">
        <v>57</v>
      </c>
      <c r="L10" s="30" t="s">
        <v>19</v>
      </c>
      <c r="M10" s="33">
        <v>1</v>
      </c>
      <c r="N10" s="30" t="s">
        <v>62</v>
      </c>
      <c r="O10" s="30" t="s">
        <v>59</v>
      </c>
      <c r="P10" s="30" t="s">
        <v>59</v>
      </c>
      <c r="Q10" t="s">
        <v>99</v>
      </c>
    </row>
    <row r="11" spans="1:17" x14ac:dyDescent="0.2">
      <c r="A11" s="30" t="s">
        <v>51</v>
      </c>
      <c r="B11" s="30" t="s">
        <v>52</v>
      </c>
      <c r="C11" s="30" t="s">
        <v>53</v>
      </c>
      <c r="D11" s="30" t="s">
        <v>54</v>
      </c>
      <c r="E11" s="30" t="s">
        <v>65</v>
      </c>
      <c r="F11" s="31">
        <v>45170</v>
      </c>
      <c r="G11" s="32">
        <v>1120.08</v>
      </c>
      <c r="H11" s="32">
        <v>0</v>
      </c>
      <c r="I11" s="32">
        <v>1120.08</v>
      </c>
      <c r="J11" s="30" t="s">
        <v>56</v>
      </c>
      <c r="K11" s="30" t="s">
        <v>57</v>
      </c>
      <c r="L11" s="30" t="s">
        <v>19</v>
      </c>
      <c r="M11" s="33">
        <v>1</v>
      </c>
      <c r="N11" s="30" t="s">
        <v>58</v>
      </c>
      <c r="O11" s="30" t="s">
        <v>59</v>
      </c>
      <c r="P11" s="30" t="s">
        <v>59</v>
      </c>
      <c r="Q11" t="s">
        <v>99</v>
      </c>
    </row>
    <row r="12" spans="1:17" x14ac:dyDescent="0.2">
      <c r="A12" s="30" t="s">
        <v>51</v>
      </c>
      <c r="B12" s="30" t="s">
        <v>52</v>
      </c>
      <c r="C12" s="30" t="s">
        <v>53</v>
      </c>
      <c r="D12" s="30" t="s">
        <v>60</v>
      </c>
      <c r="E12" s="30" t="s">
        <v>65</v>
      </c>
      <c r="F12" s="31">
        <v>45170</v>
      </c>
      <c r="G12" s="32">
        <v>16.239999999999998</v>
      </c>
      <c r="H12" s="32">
        <v>0</v>
      </c>
      <c r="I12" s="32">
        <v>16.239999999999998</v>
      </c>
      <c r="J12" s="30" t="s">
        <v>61</v>
      </c>
      <c r="K12" s="30" t="s">
        <v>57</v>
      </c>
      <c r="L12" s="30" t="s">
        <v>19</v>
      </c>
      <c r="M12" s="33">
        <v>1</v>
      </c>
      <c r="N12" s="30" t="s">
        <v>62</v>
      </c>
      <c r="O12" s="30" t="s">
        <v>59</v>
      </c>
      <c r="P12" s="30" t="s">
        <v>59</v>
      </c>
      <c r="Q12" t="s">
        <v>99</v>
      </c>
    </row>
    <row r="13" spans="1:17" x14ac:dyDescent="0.2">
      <c r="A13" s="30" t="s">
        <v>51</v>
      </c>
      <c r="B13" s="30" t="s">
        <v>52</v>
      </c>
      <c r="C13" s="30" t="s">
        <v>53</v>
      </c>
      <c r="D13" s="30" t="s">
        <v>60</v>
      </c>
      <c r="E13" s="30" t="s">
        <v>65</v>
      </c>
      <c r="F13" s="31">
        <v>45170</v>
      </c>
      <c r="G13" s="32">
        <v>69.45</v>
      </c>
      <c r="H13" s="32">
        <v>0</v>
      </c>
      <c r="I13" s="32">
        <v>69.45</v>
      </c>
      <c r="J13" s="30" t="s">
        <v>63</v>
      </c>
      <c r="K13" s="30" t="s">
        <v>57</v>
      </c>
      <c r="L13" s="30" t="s">
        <v>19</v>
      </c>
      <c r="M13" s="33">
        <v>1</v>
      </c>
      <c r="N13" s="30" t="s">
        <v>62</v>
      </c>
      <c r="O13" s="30" t="s">
        <v>59</v>
      </c>
      <c r="P13" s="30" t="s">
        <v>59</v>
      </c>
      <c r="Q13" t="s">
        <v>99</v>
      </c>
    </row>
    <row r="14" spans="1:17" x14ac:dyDescent="0.2">
      <c r="A14" s="30" t="s">
        <v>51</v>
      </c>
      <c r="B14" s="30" t="s">
        <v>52</v>
      </c>
      <c r="C14" s="30" t="s">
        <v>53</v>
      </c>
      <c r="D14" s="30" t="s">
        <v>54</v>
      </c>
      <c r="E14" s="30" t="s">
        <v>65</v>
      </c>
      <c r="F14" s="31">
        <v>45184</v>
      </c>
      <c r="G14" s="32">
        <v>1130.8499999999999</v>
      </c>
      <c r="H14" s="32">
        <v>0</v>
      </c>
      <c r="I14" s="32">
        <v>1130.8499999999999</v>
      </c>
      <c r="J14" s="30" t="s">
        <v>56</v>
      </c>
      <c r="K14" s="30" t="s">
        <v>57</v>
      </c>
      <c r="L14" s="30" t="s">
        <v>19</v>
      </c>
      <c r="M14" s="33">
        <v>1</v>
      </c>
      <c r="N14" s="30" t="s">
        <v>58</v>
      </c>
      <c r="O14" s="30" t="s">
        <v>59</v>
      </c>
      <c r="P14" s="30" t="s">
        <v>59</v>
      </c>
      <c r="Q14" t="s">
        <v>99</v>
      </c>
    </row>
    <row r="15" spans="1:17" x14ac:dyDescent="0.2">
      <c r="A15" s="30" t="s">
        <v>51</v>
      </c>
      <c r="B15" s="30" t="s">
        <v>52</v>
      </c>
      <c r="C15" s="30" t="s">
        <v>53</v>
      </c>
      <c r="D15" s="30" t="s">
        <v>60</v>
      </c>
      <c r="E15" s="30" t="s">
        <v>65</v>
      </c>
      <c r="F15" s="31">
        <v>45184</v>
      </c>
      <c r="G15" s="32">
        <v>16.399999999999999</v>
      </c>
      <c r="H15" s="32">
        <v>0</v>
      </c>
      <c r="I15" s="32">
        <v>16.399999999999999</v>
      </c>
      <c r="J15" s="30" t="s">
        <v>61</v>
      </c>
      <c r="K15" s="30" t="s">
        <v>57</v>
      </c>
      <c r="L15" s="30" t="s">
        <v>19</v>
      </c>
      <c r="M15" s="33">
        <v>1</v>
      </c>
      <c r="N15" s="30" t="s">
        <v>62</v>
      </c>
      <c r="O15" s="30" t="s">
        <v>59</v>
      </c>
      <c r="P15" s="30" t="s">
        <v>59</v>
      </c>
      <c r="Q15" t="s">
        <v>99</v>
      </c>
    </row>
    <row r="16" spans="1:17" x14ac:dyDescent="0.2">
      <c r="A16" s="30" t="s">
        <v>51</v>
      </c>
      <c r="B16" s="30" t="s">
        <v>52</v>
      </c>
      <c r="C16" s="30" t="s">
        <v>53</v>
      </c>
      <c r="D16" s="30" t="s">
        <v>60</v>
      </c>
      <c r="E16" s="30" t="s">
        <v>65</v>
      </c>
      <c r="F16" s="31">
        <v>45184</v>
      </c>
      <c r="G16" s="32">
        <v>70.11</v>
      </c>
      <c r="H16" s="32">
        <v>0</v>
      </c>
      <c r="I16" s="32">
        <v>70.11</v>
      </c>
      <c r="J16" s="30" t="s">
        <v>63</v>
      </c>
      <c r="K16" s="30" t="s">
        <v>57</v>
      </c>
      <c r="L16" s="30" t="s">
        <v>19</v>
      </c>
      <c r="M16" s="33">
        <v>1</v>
      </c>
      <c r="N16" s="30" t="s">
        <v>62</v>
      </c>
      <c r="O16" s="30" t="s">
        <v>59</v>
      </c>
      <c r="P16" s="30" t="s">
        <v>59</v>
      </c>
      <c r="Q16" t="s">
        <v>99</v>
      </c>
    </row>
    <row r="17" spans="1:17" x14ac:dyDescent="0.2">
      <c r="A17" s="30" t="s">
        <v>51</v>
      </c>
      <c r="B17" s="30" t="s">
        <v>52</v>
      </c>
      <c r="C17" s="30" t="s">
        <v>53</v>
      </c>
      <c r="D17" s="30" t="s">
        <v>54</v>
      </c>
      <c r="E17" s="30" t="s">
        <v>65</v>
      </c>
      <c r="F17" s="31">
        <v>45198</v>
      </c>
      <c r="G17" s="32">
        <v>1138.03</v>
      </c>
      <c r="H17" s="32">
        <v>0</v>
      </c>
      <c r="I17" s="32">
        <v>1138.03</v>
      </c>
      <c r="J17" s="30" t="s">
        <v>56</v>
      </c>
      <c r="K17" s="30" t="s">
        <v>57</v>
      </c>
      <c r="L17" s="30" t="s">
        <v>19</v>
      </c>
      <c r="M17" s="33">
        <v>1</v>
      </c>
      <c r="N17" s="30" t="s">
        <v>58</v>
      </c>
      <c r="O17" s="30" t="s">
        <v>59</v>
      </c>
      <c r="P17" s="30" t="s">
        <v>59</v>
      </c>
      <c r="Q17" t="s">
        <v>99</v>
      </c>
    </row>
    <row r="18" spans="1:17" x14ac:dyDescent="0.2">
      <c r="A18" s="30" t="s">
        <v>51</v>
      </c>
      <c r="B18" s="30" t="s">
        <v>52</v>
      </c>
      <c r="C18" s="30" t="s">
        <v>53</v>
      </c>
      <c r="D18" s="30" t="s">
        <v>60</v>
      </c>
      <c r="E18" s="30" t="s">
        <v>65</v>
      </c>
      <c r="F18" s="31">
        <v>45198</v>
      </c>
      <c r="G18" s="32">
        <v>16.5</v>
      </c>
      <c r="H18" s="32">
        <v>0</v>
      </c>
      <c r="I18" s="32">
        <v>16.5</v>
      </c>
      <c r="J18" s="30" t="s">
        <v>61</v>
      </c>
      <c r="K18" s="30" t="s">
        <v>57</v>
      </c>
      <c r="L18" s="30" t="s">
        <v>19</v>
      </c>
      <c r="M18" s="33">
        <v>1</v>
      </c>
      <c r="N18" s="30" t="s">
        <v>62</v>
      </c>
      <c r="O18" s="30" t="s">
        <v>59</v>
      </c>
      <c r="P18" s="30" t="s">
        <v>59</v>
      </c>
      <c r="Q18" t="s">
        <v>99</v>
      </c>
    </row>
    <row r="19" spans="1:17" x14ac:dyDescent="0.2">
      <c r="A19" s="30" t="s">
        <v>51</v>
      </c>
      <c r="B19" s="30" t="s">
        <v>52</v>
      </c>
      <c r="C19" s="30" t="s">
        <v>53</v>
      </c>
      <c r="D19" s="30" t="s">
        <v>60</v>
      </c>
      <c r="E19" s="30" t="s">
        <v>65</v>
      </c>
      <c r="F19" s="31">
        <v>45198</v>
      </c>
      <c r="G19" s="32">
        <v>70.56</v>
      </c>
      <c r="H19" s="32">
        <v>0</v>
      </c>
      <c r="I19" s="32">
        <v>70.56</v>
      </c>
      <c r="J19" s="30" t="s">
        <v>63</v>
      </c>
      <c r="K19" s="30" t="s">
        <v>57</v>
      </c>
      <c r="L19" s="30" t="s">
        <v>19</v>
      </c>
      <c r="M19" s="33">
        <v>1</v>
      </c>
      <c r="N19" s="30" t="s">
        <v>62</v>
      </c>
      <c r="O19" s="30" t="s">
        <v>59</v>
      </c>
      <c r="P19" s="30" t="s">
        <v>59</v>
      </c>
      <c r="Q19" t="s">
        <v>99</v>
      </c>
    </row>
    <row r="20" spans="1:17" x14ac:dyDescent="0.2">
      <c r="A20" s="37" t="s">
        <v>51</v>
      </c>
      <c r="B20" s="37" t="s">
        <v>52</v>
      </c>
      <c r="C20" s="37" t="s">
        <v>53</v>
      </c>
      <c r="D20" s="37" t="s">
        <v>54</v>
      </c>
      <c r="E20" s="37" t="s">
        <v>96</v>
      </c>
      <c r="F20" s="38">
        <v>45212</v>
      </c>
      <c r="G20" s="39">
        <v>1109.31</v>
      </c>
      <c r="H20" s="39">
        <v>0</v>
      </c>
      <c r="I20" s="39">
        <v>1109.31</v>
      </c>
      <c r="J20" s="37" t="s">
        <v>56</v>
      </c>
      <c r="K20" s="37" t="s">
        <v>57</v>
      </c>
      <c r="L20" s="37" t="s">
        <v>19</v>
      </c>
      <c r="M20" s="40">
        <v>1</v>
      </c>
      <c r="N20" s="37" t="s">
        <v>58</v>
      </c>
      <c r="O20" s="37" t="s">
        <v>59</v>
      </c>
      <c r="P20" s="37" t="s">
        <v>59</v>
      </c>
      <c r="Q20" s="37" t="s">
        <v>101</v>
      </c>
    </row>
    <row r="21" spans="1:17" x14ac:dyDescent="0.2">
      <c r="A21" s="37" t="s">
        <v>51</v>
      </c>
      <c r="B21" s="37" t="s">
        <v>52</v>
      </c>
      <c r="C21" s="37" t="s">
        <v>53</v>
      </c>
      <c r="D21" s="37" t="s">
        <v>60</v>
      </c>
      <c r="E21" s="37" t="s">
        <v>96</v>
      </c>
      <c r="F21" s="38">
        <v>45212</v>
      </c>
      <c r="G21" s="39">
        <v>16.079999999999998</v>
      </c>
      <c r="H21" s="39">
        <v>0</v>
      </c>
      <c r="I21" s="39">
        <v>16.079999999999998</v>
      </c>
      <c r="J21" s="37" t="s">
        <v>61</v>
      </c>
      <c r="K21" s="37" t="s">
        <v>57</v>
      </c>
      <c r="L21" s="37" t="s">
        <v>19</v>
      </c>
      <c r="M21" s="40">
        <v>1</v>
      </c>
      <c r="N21" s="37" t="s">
        <v>62</v>
      </c>
      <c r="O21" s="37" t="s">
        <v>59</v>
      </c>
      <c r="P21" s="37" t="s">
        <v>59</v>
      </c>
      <c r="Q21" s="37" t="s">
        <v>101</v>
      </c>
    </row>
    <row r="22" spans="1:17" x14ac:dyDescent="0.2">
      <c r="A22" s="37" t="s">
        <v>51</v>
      </c>
      <c r="B22" s="37" t="s">
        <v>52</v>
      </c>
      <c r="C22" s="37" t="s">
        <v>53</v>
      </c>
      <c r="D22" s="37" t="s">
        <v>60</v>
      </c>
      <c r="E22" s="37" t="s">
        <v>96</v>
      </c>
      <c r="F22" s="38">
        <v>45212</v>
      </c>
      <c r="G22" s="39">
        <v>68.77</v>
      </c>
      <c r="H22" s="39">
        <v>0</v>
      </c>
      <c r="I22" s="39">
        <v>68.77</v>
      </c>
      <c r="J22" s="37" t="s">
        <v>63</v>
      </c>
      <c r="K22" s="37" t="s">
        <v>57</v>
      </c>
      <c r="L22" s="37" t="s">
        <v>19</v>
      </c>
      <c r="M22" s="40">
        <v>1</v>
      </c>
      <c r="N22" s="37" t="s">
        <v>62</v>
      </c>
      <c r="O22" s="37" t="s">
        <v>59</v>
      </c>
      <c r="P22" s="37" t="s">
        <v>59</v>
      </c>
      <c r="Q22" s="37" t="s">
        <v>101</v>
      </c>
    </row>
    <row r="23" spans="1:17" x14ac:dyDescent="0.2">
      <c r="A23" s="37" t="s">
        <v>51</v>
      </c>
      <c r="B23" s="37" t="s">
        <v>52</v>
      </c>
      <c r="C23" s="37" t="s">
        <v>53</v>
      </c>
      <c r="D23" s="37" t="s">
        <v>54</v>
      </c>
      <c r="E23" s="37" t="s">
        <v>96</v>
      </c>
      <c r="F23" s="38">
        <v>45226</v>
      </c>
      <c r="G23" s="39">
        <v>1105.72</v>
      </c>
      <c r="H23" s="39">
        <v>0</v>
      </c>
      <c r="I23" s="39">
        <v>1105.72</v>
      </c>
      <c r="J23" s="37" t="s">
        <v>56</v>
      </c>
      <c r="K23" s="37" t="s">
        <v>57</v>
      </c>
      <c r="L23" s="37" t="s">
        <v>19</v>
      </c>
      <c r="M23" s="40">
        <v>1</v>
      </c>
      <c r="N23" s="37" t="s">
        <v>58</v>
      </c>
      <c r="O23" s="37" t="s">
        <v>59</v>
      </c>
      <c r="P23" s="37" t="s">
        <v>59</v>
      </c>
      <c r="Q23" s="37" t="s">
        <v>101</v>
      </c>
    </row>
    <row r="24" spans="1:17" x14ac:dyDescent="0.2">
      <c r="A24" s="37" t="s">
        <v>51</v>
      </c>
      <c r="B24" s="37" t="s">
        <v>52</v>
      </c>
      <c r="C24" s="37" t="s">
        <v>53</v>
      </c>
      <c r="D24" s="37" t="s">
        <v>60</v>
      </c>
      <c r="E24" s="37" t="s">
        <v>96</v>
      </c>
      <c r="F24" s="38">
        <v>45226</v>
      </c>
      <c r="G24" s="39">
        <v>16.04</v>
      </c>
      <c r="H24" s="39">
        <v>0</v>
      </c>
      <c r="I24" s="39">
        <v>16.04</v>
      </c>
      <c r="J24" s="37" t="s">
        <v>61</v>
      </c>
      <c r="K24" s="37" t="s">
        <v>57</v>
      </c>
      <c r="L24" s="37" t="s">
        <v>19</v>
      </c>
      <c r="M24" s="40">
        <v>1</v>
      </c>
      <c r="N24" s="37" t="s">
        <v>62</v>
      </c>
      <c r="O24" s="37" t="s">
        <v>59</v>
      </c>
      <c r="P24" s="37" t="s">
        <v>59</v>
      </c>
      <c r="Q24" s="37" t="s">
        <v>101</v>
      </c>
    </row>
    <row r="25" spans="1:17" x14ac:dyDescent="0.2">
      <c r="A25" s="37" t="s">
        <v>51</v>
      </c>
      <c r="B25" s="37" t="s">
        <v>52</v>
      </c>
      <c r="C25" s="37" t="s">
        <v>53</v>
      </c>
      <c r="D25" s="37" t="s">
        <v>60</v>
      </c>
      <c r="E25" s="37" t="s">
        <v>96</v>
      </c>
      <c r="F25" s="38">
        <v>45226</v>
      </c>
      <c r="G25" s="39">
        <v>68.56</v>
      </c>
      <c r="H25" s="39">
        <v>0</v>
      </c>
      <c r="I25" s="39">
        <v>68.56</v>
      </c>
      <c r="J25" s="37" t="s">
        <v>63</v>
      </c>
      <c r="K25" s="37" t="s">
        <v>57</v>
      </c>
      <c r="L25" s="37" t="s">
        <v>19</v>
      </c>
      <c r="M25" s="40">
        <v>1</v>
      </c>
      <c r="N25" s="37" t="s">
        <v>62</v>
      </c>
      <c r="O25" s="37" t="s">
        <v>59</v>
      </c>
      <c r="P25" s="37" t="s">
        <v>59</v>
      </c>
      <c r="Q25" s="37" t="s">
        <v>101</v>
      </c>
    </row>
    <row r="26" spans="1:17" x14ac:dyDescent="0.2">
      <c r="A26" s="37" t="s">
        <v>51</v>
      </c>
      <c r="B26" s="37" t="s">
        <v>52</v>
      </c>
      <c r="C26" s="37" t="s">
        <v>53</v>
      </c>
      <c r="D26" s="37" t="s">
        <v>54</v>
      </c>
      <c r="E26" s="37" t="s">
        <v>97</v>
      </c>
      <c r="F26" s="38">
        <v>45240</v>
      </c>
      <c r="G26" s="39">
        <v>1112.9000000000001</v>
      </c>
      <c r="H26" s="39">
        <v>0</v>
      </c>
      <c r="I26" s="39">
        <v>1112.9000000000001</v>
      </c>
      <c r="J26" s="37" t="s">
        <v>56</v>
      </c>
      <c r="K26" s="37" t="s">
        <v>57</v>
      </c>
      <c r="L26" s="37" t="s">
        <v>19</v>
      </c>
      <c r="M26" s="40">
        <v>1</v>
      </c>
      <c r="N26" s="37" t="s">
        <v>58</v>
      </c>
      <c r="O26" s="37" t="s">
        <v>59</v>
      </c>
      <c r="P26" s="37" t="s">
        <v>59</v>
      </c>
      <c r="Q26" s="37" t="s">
        <v>101</v>
      </c>
    </row>
    <row r="27" spans="1:17" x14ac:dyDescent="0.2">
      <c r="A27" s="37" t="s">
        <v>51</v>
      </c>
      <c r="B27" s="37" t="s">
        <v>52</v>
      </c>
      <c r="C27" s="37" t="s">
        <v>53</v>
      </c>
      <c r="D27" s="37" t="s">
        <v>60</v>
      </c>
      <c r="E27" s="37" t="s">
        <v>97</v>
      </c>
      <c r="F27" s="38">
        <v>45240</v>
      </c>
      <c r="G27" s="39">
        <v>16.13</v>
      </c>
      <c r="H27" s="39">
        <v>0</v>
      </c>
      <c r="I27" s="39">
        <v>16.13</v>
      </c>
      <c r="J27" s="37" t="s">
        <v>61</v>
      </c>
      <c r="K27" s="37" t="s">
        <v>57</v>
      </c>
      <c r="L27" s="37" t="s">
        <v>19</v>
      </c>
      <c r="M27" s="40">
        <v>1</v>
      </c>
      <c r="N27" s="37" t="s">
        <v>62</v>
      </c>
      <c r="O27" s="37" t="s">
        <v>59</v>
      </c>
      <c r="P27" s="37" t="s">
        <v>59</v>
      </c>
      <c r="Q27" s="37" t="s">
        <v>101</v>
      </c>
    </row>
    <row r="28" spans="1:17" x14ac:dyDescent="0.2">
      <c r="A28" s="37" t="s">
        <v>51</v>
      </c>
      <c r="B28" s="37" t="s">
        <v>52</v>
      </c>
      <c r="C28" s="37" t="s">
        <v>53</v>
      </c>
      <c r="D28" s="37" t="s">
        <v>60</v>
      </c>
      <c r="E28" s="37" t="s">
        <v>97</v>
      </c>
      <c r="F28" s="38">
        <v>45240</v>
      </c>
      <c r="G28" s="39">
        <v>69</v>
      </c>
      <c r="H28" s="39">
        <v>0</v>
      </c>
      <c r="I28" s="39">
        <v>69</v>
      </c>
      <c r="J28" s="37" t="s">
        <v>63</v>
      </c>
      <c r="K28" s="37" t="s">
        <v>57</v>
      </c>
      <c r="L28" s="37" t="s">
        <v>19</v>
      </c>
      <c r="M28" s="40">
        <v>1</v>
      </c>
      <c r="N28" s="37" t="s">
        <v>62</v>
      </c>
      <c r="O28" s="37" t="s">
        <v>59</v>
      </c>
      <c r="P28" s="37" t="s">
        <v>59</v>
      </c>
      <c r="Q28" s="37" t="s">
        <v>101</v>
      </c>
    </row>
    <row r="29" spans="1:17" x14ac:dyDescent="0.2">
      <c r="A29" s="37" t="s">
        <v>51</v>
      </c>
      <c r="B29" s="37" t="s">
        <v>52</v>
      </c>
      <c r="C29" s="37" t="s">
        <v>53</v>
      </c>
      <c r="D29" s="37" t="s">
        <v>54</v>
      </c>
      <c r="E29" s="37" t="s">
        <v>97</v>
      </c>
      <c r="F29" s="38">
        <v>45254</v>
      </c>
      <c r="G29" s="39">
        <v>1141.6199999999999</v>
      </c>
      <c r="H29" s="39">
        <v>0</v>
      </c>
      <c r="I29" s="39">
        <v>1141.6199999999999</v>
      </c>
      <c r="J29" s="37" t="s">
        <v>56</v>
      </c>
      <c r="K29" s="37" t="s">
        <v>57</v>
      </c>
      <c r="L29" s="37" t="s">
        <v>19</v>
      </c>
      <c r="M29" s="40">
        <v>1</v>
      </c>
      <c r="N29" s="37" t="s">
        <v>58</v>
      </c>
      <c r="O29" s="37" t="s">
        <v>59</v>
      </c>
      <c r="P29" s="37" t="s">
        <v>59</v>
      </c>
      <c r="Q29" s="37" t="s">
        <v>101</v>
      </c>
    </row>
    <row r="30" spans="1:17" x14ac:dyDescent="0.2">
      <c r="A30" s="37" t="s">
        <v>51</v>
      </c>
      <c r="B30" s="37" t="s">
        <v>52</v>
      </c>
      <c r="C30" s="37" t="s">
        <v>53</v>
      </c>
      <c r="D30" s="37" t="s">
        <v>60</v>
      </c>
      <c r="E30" s="37" t="s">
        <v>97</v>
      </c>
      <c r="F30" s="38">
        <v>45254</v>
      </c>
      <c r="G30" s="39">
        <v>16.559999999999999</v>
      </c>
      <c r="H30" s="39">
        <v>0</v>
      </c>
      <c r="I30" s="39">
        <v>16.559999999999999</v>
      </c>
      <c r="J30" s="37" t="s">
        <v>61</v>
      </c>
      <c r="K30" s="37" t="s">
        <v>57</v>
      </c>
      <c r="L30" s="37" t="s">
        <v>19</v>
      </c>
      <c r="M30" s="40">
        <v>1</v>
      </c>
      <c r="N30" s="37" t="s">
        <v>62</v>
      </c>
      <c r="O30" s="37" t="s">
        <v>59</v>
      </c>
      <c r="P30" s="37" t="s">
        <v>59</v>
      </c>
      <c r="Q30" s="37" t="s">
        <v>101</v>
      </c>
    </row>
    <row r="31" spans="1:17" x14ac:dyDescent="0.2">
      <c r="A31" s="37" t="s">
        <v>51</v>
      </c>
      <c r="B31" s="37" t="s">
        <v>52</v>
      </c>
      <c r="C31" s="37" t="s">
        <v>53</v>
      </c>
      <c r="D31" s="37" t="s">
        <v>60</v>
      </c>
      <c r="E31" s="37" t="s">
        <v>97</v>
      </c>
      <c r="F31" s="38">
        <v>45254</v>
      </c>
      <c r="G31" s="39">
        <v>70.78</v>
      </c>
      <c r="H31" s="39">
        <v>0</v>
      </c>
      <c r="I31" s="39">
        <v>70.78</v>
      </c>
      <c r="J31" s="37" t="s">
        <v>63</v>
      </c>
      <c r="K31" s="37" t="s">
        <v>57</v>
      </c>
      <c r="L31" s="37" t="s">
        <v>19</v>
      </c>
      <c r="M31" s="40">
        <v>1</v>
      </c>
      <c r="N31" s="37" t="s">
        <v>62</v>
      </c>
      <c r="O31" s="37" t="s">
        <v>59</v>
      </c>
      <c r="P31" s="37" t="s">
        <v>59</v>
      </c>
      <c r="Q31" s="37" t="s">
        <v>101</v>
      </c>
    </row>
    <row r="32" spans="1:17" x14ac:dyDescent="0.2">
      <c r="A32" s="37" t="s">
        <v>51</v>
      </c>
      <c r="B32" s="37" t="s">
        <v>52</v>
      </c>
      <c r="C32" s="37" t="s">
        <v>53</v>
      </c>
      <c r="D32" s="37" t="s">
        <v>54</v>
      </c>
      <c r="E32" s="37" t="s">
        <v>98</v>
      </c>
      <c r="F32" s="38">
        <v>45261</v>
      </c>
      <c r="G32" s="39">
        <v>152.31</v>
      </c>
      <c r="H32" s="39">
        <v>0</v>
      </c>
      <c r="I32" s="39">
        <v>152.31</v>
      </c>
      <c r="J32" s="37" t="s">
        <v>56</v>
      </c>
      <c r="K32" s="37" t="s">
        <v>57</v>
      </c>
      <c r="L32" s="37" t="s">
        <v>19</v>
      </c>
      <c r="M32" s="40">
        <v>1</v>
      </c>
      <c r="N32" s="37" t="s">
        <v>58</v>
      </c>
      <c r="O32" s="37" t="s">
        <v>59</v>
      </c>
      <c r="P32" s="37" t="s">
        <v>59</v>
      </c>
      <c r="Q32" s="37" t="s">
        <v>101</v>
      </c>
    </row>
    <row r="33" spans="1:17" x14ac:dyDescent="0.2">
      <c r="A33" s="37" t="s">
        <v>51</v>
      </c>
      <c r="B33" s="37" t="s">
        <v>52</v>
      </c>
      <c r="C33" s="37" t="s">
        <v>53</v>
      </c>
      <c r="D33" s="37" t="s">
        <v>60</v>
      </c>
      <c r="E33" s="37" t="s">
        <v>98</v>
      </c>
      <c r="F33" s="38">
        <v>45261</v>
      </c>
      <c r="G33" s="39">
        <v>2.21</v>
      </c>
      <c r="H33" s="39">
        <v>0</v>
      </c>
      <c r="I33" s="39">
        <v>2.21</v>
      </c>
      <c r="J33" s="37" t="s">
        <v>61</v>
      </c>
      <c r="K33" s="37" t="s">
        <v>57</v>
      </c>
      <c r="L33" s="37" t="s">
        <v>19</v>
      </c>
      <c r="M33" s="40">
        <v>1</v>
      </c>
      <c r="N33" s="37" t="s">
        <v>62</v>
      </c>
      <c r="O33" s="37" t="s">
        <v>59</v>
      </c>
      <c r="P33" s="37" t="s">
        <v>59</v>
      </c>
      <c r="Q33" s="37" t="s">
        <v>101</v>
      </c>
    </row>
    <row r="34" spans="1:17" x14ac:dyDescent="0.2">
      <c r="A34" s="37" t="s">
        <v>51</v>
      </c>
      <c r="B34" s="37" t="s">
        <v>52</v>
      </c>
      <c r="C34" s="37" t="s">
        <v>53</v>
      </c>
      <c r="D34" s="37" t="s">
        <v>60</v>
      </c>
      <c r="E34" s="37" t="s">
        <v>98</v>
      </c>
      <c r="F34" s="38">
        <v>45261</v>
      </c>
      <c r="G34" s="39">
        <v>9.44</v>
      </c>
      <c r="H34" s="39">
        <v>0</v>
      </c>
      <c r="I34" s="39">
        <v>9.44</v>
      </c>
      <c r="J34" s="37" t="s">
        <v>63</v>
      </c>
      <c r="K34" s="37" t="s">
        <v>57</v>
      </c>
      <c r="L34" s="37" t="s">
        <v>19</v>
      </c>
      <c r="M34" s="40">
        <v>1</v>
      </c>
      <c r="N34" s="37" t="s">
        <v>62</v>
      </c>
      <c r="O34" s="37" t="s">
        <v>59</v>
      </c>
      <c r="P34" s="37" t="s">
        <v>59</v>
      </c>
      <c r="Q34" s="37" t="s">
        <v>101</v>
      </c>
    </row>
    <row r="35" spans="1:17" x14ac:dyDescent="0.2">
      <c r="A35" s="37" t="s">
        <v>51</v>
      </c>
      <c r="B35" s="37" t="s">
        <v>52</v>
      </c>
      <c r="C35" s="37" t="s">
        <v>53</v>
      </c>
      <c r="D35" s="37" t="s">
        <v>54</v>
      </c>
      <c r="E35" s="37" t="s">
        <v>98</v>
      </c>
      <c r="F35" s="38">
        <v>45268</v>
      </c>
      <c r="G35" s="39">
        <v>1087.77</v>
      </c>
      <c r="H35" s="39">
        <v>0</v>
      </c>
      <c r="I35" s="39">
        <v>1087.77</v>
      </c>
      <c r="J35" s="37" t="s">
        <v>56</v>
      </c>
      <c r="K35" s="37" t="s">
        <v>57</v>
      </c>
      <c r="L35" s="37" t="s">
        <v>19</v>
      </c>
      <c r="M35" s="40">
        <v>1</v>
      </c>
      <c r="N35" s="37" t="s">
        <v>58</v>
      </c>
      <c r="O35" s="37" t="s">
        <v>59</v>
      </c>
      <c r="P35" s="37" t="s">
        <v>59</v>
      </c>
      <c r="Q35" s="37" t="s">
        <v>101</v>
      </c>
    </row>
    <row r="36" spans="1:17" x14ac:dyDescent="0.2">
      <c r="A36" s="37" t="s">
        <v>51</v>
      </c>
      <c r="B36" s="37" t="s">
        <v>52</v>
      </c>
      <c r="C36" s="37" t="s">
        <v>53</v>
      </c>
      <c r="D36" s="37" t="s">
        <v>60</v>
      </c>
      <c r="E36" s="37" t="s">
        <v>98</v>
      </c>
      <c r="F36" s="38">
        <v>45268</v>
      </c>
      <c r="G36" s="39">
        <v>15.77</v>
      </c>
      <c r="H36" s="39">
        <v>0</v>
      </c>
      <c r="I36" s="39">
        <v>15.77</v>
      </c>
      <c r="J36" s="37" t="s">
        <v>61</v>
      </c>
      <c r="K36" s="37" t="s">
        <v>57</v>
      </c>
      <c r="L36" s="37" t="s">
        <v>19</v>
      </c>
      <c r="M36" s="40">
        <v>1</v>
      </c>
      <c r="N36" s="37" t="s">
        <v>62</v>
      </c>
      <c r="O36" s="37" t="s">
        <v>59</v>
      </c>
      <c r="P36" s="37" t="s">
        <v>59</v>
      </c>
      <c r="Q36" s="37" t="s">
        <v>101</v>
      </c>
    </row>
    <row r="37" spans="1:17" x14ac:dyDescent="0.2">
      <c r="A37" s="37" t="s">
        <v>51</v>
      </c>
      <c r="B37" s="37" t="s">
        <v>52</v>
      </c>
      <c r="C37" s="37" t="s">
        <v>53</v>
      </c>
      <c r="D37" s="37" t="s">
        <v>60</v>
      </c>
      <c r="E37" s="37" t="s">
        <v>98</v>
      </c>
      <c r="F37" s="38">
        <v>45268</v>
      </c>
      <c r="G37" s="39">
        <v>67.44</v>
      </c>
      <c r="H37" s="39">
        <v>0</v>
      </c>
      <c r="I37" s="39">
        <v>67.44</v>
      </c>
      <c r="J37" s="37" t="s">
        <v>63</v>
      </c>
      <c r="K37" s="37" t="s">
        <v>57</v>
      </c>
      <c r="L37" s="37" t="s">
        <v>19</v>
      </c>
      <c r="M37" s="40">
        <v>1</v>
      </c>
      <c r="N37" s="37" t="s">
        <v>62</v>
      </c>
      <c r="O37" s="37" t="s">
        <v>59</v>
      </c>
      <c r="P37" s="37" t="s">
        <v>59</v>
      </c>
      <c r="Q37" s="37" t="s">
        <v>101</v>
      </c>
    </row>
    <row r="38" spans="1:17" x14ac:dyDescent="0.2">
      <c r="A38" s="37" t="s">
        <v>51</v>
      </c>
      <c r="B38" s="37" t="s">
        <v>52</v>
      </c>
      <c r="C38" s="37" t="s">
        <v>53</v>
      </c>
      <c r="D38" s="37" t="s">
        <v>54</v>
      </c>
      <c r="E38" s="37" t="s">
        <v>98</v>
      </c>
      <c r="F38" s="38">
        <v>45282</v>
      </c>
      <c r="G38" s="39">
        <v>1098.54</v>
      </c>
      <c r="H38" s="39">
        <v>0</v>
      </c>
      <c r="I38" s="39">
        <v>1098.54</v>
      </c>
      <c r="J38" s="37" t="s">
        <v>56</v>
      </c>
      <c r="K38" s="37" t="s">
        <v>57</v>
      </c>
      <c r="L38" s="37" t="s">
        <v>19</v>
      </c>
      <c r="M38" s="40">
        <v>1</v>
      </c>
      <c r="N38" s="37" t="s">
        <v>58</v>
      </c>
      <c r="O38" s="37" t="s">
        <v>59</v>
      </c>
      <c r="P38" s="37" t="s">
        <v>59</v>
      </c>
      <c r="Q38" s="37" t="s">
        <v>101</v>
      </c>
    </row>
    <row r="39" spans="1:17" x14ac:dyDescent="0.2">
      <c r="A39" s="37" t="s">
        <v>51</v>
      </c>
      <c r="B39" s="37" t="s">
        <v>52</v>
      </c>
      <c r="C39" s="37" t="s">
        <v>53</v>
      </c>
      <c r="D39" s="37" t="s">
        <v>60</v>
      </c>
      <c r="E39" s="37" t="s">
        <v>98</v>
      </c>
      <c r="F39" s="38">
        <v>45282</v>
      </c>
      <c r="G39" s="39">
        <v>15.93</v>
      </c>
      <c r="H39" s="39">
        <v>0</v>
      </c>
      <c r="I39" s="39">
        <v>15.93</v>
      </c>
      <c r="J39" s="37" t="s">
        <v>61</v>
      </c>
      <c r="K39" s="37" t="s">
        <v>57</v>
      </c>
      <c r="L39" s="37" t="s">
        <v>19</v>
      </c>
      <c r="M39" s="40">
        <v>1</v>
      </c>
      <c r="N39" s="37" t="s">
        <v>62</v>
      </c>
      <c r="O39" s="37" t="s">
        <v>59</v>
      </c>
      <c r="P39" s="37" t="s">
        <v>59</v>
      </c>
      <c r="Q39" s="37" t="s">
        <v>101</v>
      </c>
    </row>
    <row r="40" spans="1:17" x14ac:dyDescent="0.2">
      <c r="A40" s="37" t="s">
        <v>51</v>
      </c>
      <c r="B40" s="37" t="s">
        <v>52</v>
      </c>
      <c r="C40" s="37" t="s">
        <v>53</v>
      </c>
      <c r="D40" s="37" t="s">
        <v>60</v>
      </c>
      <c r="E40" s="37" t="s">
        <v>98</v>
      </c>
      <c r="F40" s="38">
        <v>45282</v>
      </c>
      <c r="G40" s="39">
        <v>68.11</v>
      </c>
      <c r="H40" s="39">
        <v>0</v>
      </c>
      <c r="I40" s="39">
        <v>68.11</v>
      </c>
      <c r="J40" s="37" t="s">
        <v>63</v>
      </c>
      <c r="K40" s="37" t="s">
        <v>57</v>
      </c>
      <c r="L40" s="37" t="s">
        <v>19</v>
      </c>
      <c r="M40" s="40">
        <v>1</v>
      </c>
      <c r="N40" s="37" t="s">
        <v>62</v>
      </c>
      <c r="O40" s="37" t="s">
        <v>59</v>
      </c>
      <c r="P40" s="37" t="s">
        <v>59</v>
      </c>
      <c r="Q40" s="37" t="s">
        <v>101</v>
      </c>
    </row>
    <row r="41" spans="1:17" x14ac:dyDescent="0.2">
      <c r="A41" s="37" t="s">
        <v>51</v>
      </c>
      <c r="B41" s="37" t="s">
        <v>52</v>
      </c>
      <c r="C41" s="37" t="s">
        <v>53</v>
      </c>
      <c r="D41" s="37" t="s">
        <v>54</v>
      </c>
      <c r="E41" s="37" t="s">
        <v>103</v>
      </c>
      <c r="F41" s="38">
        <v>45296</v>
      </c>
      <c r="G41" s="39">
        <v>1098.54</v>
      </c>
      <c r="H41" s="39">
        <v>0</v>
      </c>
      <c r="I41" s="39">
        <v>1098.54</v>
      </c>
      <c r="J41" s="37" t="s">
        <v>56</v>
      </c>
      <c r="K41" s="37" t="s">
        <v>57</v>
      </c>
      <c r="L41" s="37" t="s">
        <v>19</v>
      </c>
      <c r="M41" s="40">
        <v>1</v>
      </c>
      <c r="N41" s="37" t="s">
        <v>58</v>
      </c>
      <c r="O41" s="37" t="s">
        <v>59</v>
      </c>
      <c r="P41" s="37" t="s">
        <v>59</v>
      </c>
      <c r="Q41" s="37" t="s">
        <v>110</v>
      </c>
    </row>
    <row r="42" spans="1:17" x14ac:dyDescent="0.2">
      <c r="A42" s="37" t="s">
        <v>51</v>
      </c>
      <c r="B42" s="37" t="s">
        <v>52</v>
      </c>
      <c r="C42" s="37" t="s">
        <v>53</v>
      </c>
      <c r="D42" s="37" t="s">
        <v>60</v>
      </c>
      <c r="E42" s="37" t="s">
        <v>103</v>
      </c>
      <c r="F42" s="38">
        <v>45296</v>
      </c>
      <c r="G42" s="39">
        <v>15.93</v>
      </c>
      <c r="H42" s="39">
        <v>0</v>
      </c>
      <c r="I42" s="39">
        <v>15.93</v>
      </c>
      <c r="J42" s="37" t="s">
        <v>61</v>
      </c>
      <c r="K42" s="37" t="s">
        <v>57</v>
      </c>
      <c r="L42" s="37" t="s">
        <v>19</v>
      </c>
      <c r="M42" s="40">
        <v>1</v>
      </c>
      <c r="N42" s="37" t="s">
        <v>62</v>
      </c>
      <c r="O42" s="37" t="s">
        <v>59</v>
      </c>
      <c r="P42" s="37" t="s">
        <v>59</v>
      </c>
      <c r="Q42" s="37" t="s">
        <v>110</v>
      </c>
    </row>
    <row r="43" spans="1:17" x14ac:dyDescent="0.2">
      <c r="A43" s="37" t="s">
        <v>51</v>
      </c>
      <c r="B43" s="37" t="s">
        <v>52</v>
      </c>
      <c r="C43" s="37" t="s">
        <v>53</v>
      </c>
      <c r="D43" s="37" t="s">
        <v>60</v>
      </c>
      <c r="E43" s="37" t="s">
        <v>103</v>
      </c>
      <c r="F43" s="38">
        <v>45296</v>
      </c>
      <c r="G43" s="39">
        <v>68.11</v>
      </c>
      <c r="H43" s="39">
        <v>0</v>
      </c>
      <c r="I43" s="39">
        <v>68.11</v>
      </c>
      <c r="J43" s="37" t="s">
        <v>63</v>
      </c>
      <c r="K43" s="37" t="s">
        <v>57</v>
      </c>
      <c r="L43" s="37" t="s">
        <v>19</v>
      </c>
      <c r="M43" s="40">
        <v>1</v>
      </c>
      <c r="N43" s="37" t="s">
        <v>62</v>
      </c>
      <c r="O43" s="37" t="s">
        <v>59</v>
      </c>
      <c r="P43" s="37" t="s">
        <v>59</v>
      </c>
      <c r="Q43" s="37" t="s">
        <v>110</v>
      </c>
    </row>
    <row r="44" spans="1:17" x14ac:dyDescent="0.2">
      <c r="A44" s="37" t="s">
        <v>51</v>
      </c>
      <c r="B44" s="37" t="s">
        <v>52</v>
      </c>
      <c r="C44" s="37" t="s">
        <v>53</v>
      </c>
      <c r="D44" s="37" t="s">
        <v>54</v>
      </c>
      <c r="E44" s="37" t="s">
        <v>103</v>
      </c>
      <c r="F44" s="38">
        <v>45310</v>
      </c>
      <c r="G44" s="39">
        <v>1111.1099999999999</v>
      </c>
      <c r="H44" s="39">
        <v>0</v>
      </c>
      <c r="I44" s="39">
        <v>1111.1099999999999</v>
      </c>
      <c r="J44" s="37" t="s">
        <v>56</v>
      </c>
      <c r="K44" s="37" t="s">
        <v>57</v>
      </c>
      <c r="L44" s="37" t="s">
        <v>19</v>
      </c>
      <c r="M44" s="40">
        <v>1</v>
      </c>
      <c r="N44" s="37" t="s">
        <v>58</v>
      </c>
      <c r="O44" s="37" t="s">
        <v>59</v>
      </c>
      <c r="P44" s="37" t="s">
        <v>59</v>
      </c>
      <c r="Q44" s="37" t="s">
        <v>110</v>
      </c>
    </row>
    <row r="45" spans="1:17" x14ac:dyDescent="0.2">
      <c r="A45" s="37" t="s">
        <v>51</v>
      </c>
      <c r="B45" s="37" t="s">
        <v>52</v>
      </c>
      <c r="C45" s="37" t="s">
        <v>53</v>
      </c>
      <c r="D45" s="37" t="s">
        <v>104</v>
      </c>
      <c r="E45" s="37" t="s">
        <v>103</v>
      </c>
      <c r="F45" s="38">
        <v>45310</v>
      </c>
      <c r="G45" s="39">
        <v>3.7</v>
      </c>
      <c r="H45" s="39">
        <v>0</v>
      </c>
      <c r="I45" s="39">
        <v>3.7</v>
      </c>
      <c r="J45" s="37" t="s">
        <v>105</v>
      </c>
      <c r="K45" s="37" t="s">
        <v>57</v>
      </c>
      <c r="L45" s="37" t="s">
        <v>19</v>
      </c>
      <c r="M45" s="40">
        <v>1</v>
      </c>
      <c r="N45" s="37" t="s">
        <v>62</v>
      </c>
      <c r="O45" s="37" t="s">
        <v>59</v>
      </c>
      <c r="P45" s="37" t="s">
        <v>59</v>
      </c>
      <c r="Q45" s="37" t="s">
        <v>110</v>
      </c>
    </row>
    <row r="46" spans="1:17" x14ac:dyDescent="0.2">
      <c r="A46" s="37" t="s">
        <v>51</v>
      </c>
      <c r="B46" s="37" t="s">
        <v>52</v>
      </c>
      <c r="C46" s="37" t="s">
        <v>53</v>
      </c>
      <c r="D46" s="37" t="s">
        <v>106</v>
      </c>
      <c r="E46" s="37" t="s">
        <v>103</v>
      </c>
      <c r="F46" s="38">
        <v>45310</v>
      </c>
      <c r="G46" s="39">
        <v>5.95</v>
      </c>
      <c r="H46" s="39">
        <v>0</v>
      </c>
      <c r="I46" s="39">
        <v>5.95</v>
      </c>
      <c r="J46" s="37" t="s">
        <v>107</v>
      </c>
      <c r="K46" s="37" t="s">
        <v>57</v>
      </c>
      <c r="L46" s="37" t="s">
        <v>19</v>
      </c>
      <c r="M46" s="40">
        <v>1</v>
      </c>
      <c r="N46" s="37" t="s">
        <v>62</v>
      </c>
      <c r="O46" s="37" t="s">
        <v>59</v>
      </c>
      <c r="P46" s="37" t="s">
        <v>59</v>
      </c>
      <c r="Q46" s="37" t="s">
        <v>110</v>
      </c>
    </row>
    <row r="47" spans="1:17" x14ac:dyDescent="0.2">
      <c r="A47" s="37" t="s">
        <v>51</v>
      </c>
      <c r="B47" s="37" t="s">
        <v>52</v>
      </c>
      <c r="C47" s="37" t="s">
        <v>53</v>
      </c>
      <c r="D47" s="37" t="s">
        <v>60</v>
      </c>
      <c r="E47" s="37" t="s">
        <v>103</v>
      </c>
      <c r="F47" s="38">
        <v>45310</v>
      </c>
      <c r="G47" s="39">
        <v>16.11</v>
      </c>
      <c r="H47" s="39">
        <v>0</v>
      </c>
      <c r="I47" s="39">
        <v>16.11</v>
      </c>
      <c r="J47" s="37" t="s">
        <v>61</v>
      </c>
      <c r="K47" s="37" t="s">
        <v>57</v>
      </c>
      <c r="L47" s="37" t="s">
        <v>19</v>
      </c>
      <c r="M47" s="40">
        <v>1</v>
      </c>
      <c r="N47" s="37" t="s">
        <v>62</v>
      </c>
      <c r="O47" s="37" t="s">
        <v>59</v>
      </c>
      <c r="P47" s="37" t="s">
        <v>59</v>
      </c>
      <c r="Q47" s="37" t="s">
        <v>110</v>
      </c>
    </row>
    <row r="48" spans="1:17" x14ac:dyDescent="0.2">
      <c r="A48" s="37" t="s">
        <v>51</v>
      </c>
      <c r="B48" s="37" t="s">
        <v>52</v>
      </c>
      <c r="C48" s="37" t="s">
        <v>53</v>
      </c>
      <c r="D48" s="37" t="s">
        <v>60</v>
      </c>
      <c r="E48" s="37" t="s">
        <v>103</v>
      </c>
      <c r="F48" s="38">
        <v>45310</v>
      </c>
      <c r="G48" s="39">
        <v>68.91</v>
      </c>
      <c r="H48" s="39">
        <v>0</v>
      </c>
      <c r="I48" s="39">
        <v>68.91</v>
      </c>
      <c r="J48" s="37" t="s">
        <v>63</v>
      </c>
      <c r="K48" s="37" t="s">
        <v>57</v>
      </c>
      <c r="L48" s="37" t="s">
        <v>19</v>
      </c>
      <c r="M48" s="40">
        <v>1</v>
      </c>
      <c r="N48" s="37" t="s">
        <v>62</v>
      </c>
      <c r="O48" s="37" t="s">
        <v>59</v>
      </c>
      <c r="P48" s="37" t="s">
        <v>59</v>
      </c>
      <c r="Q48" s="37" t="s">
        <v>110</v>
      </c>
    </row>
    <row r="49" spans="1:17" x14ac:dyDescent="0.2">
      <c r="A49" s="37" t="s">
        <v>51</v>
      </c>
      <c r="B49" s="37" t="s">
        <v>52</v>
      </c>
      <c r="C49" s="37" t="s">
        <v>53</v>
      </c>
      <c r="D49" s="37" t="s">
        <v>54</v>
      </c>
      <c r="E49" s="37" t="s">
        <v>108</v>
      </c>
      <c r="F49" s="38">
        <v>45324</v>
      </c>
      <c r="G49" s="39">
        <v>1105.72</v>
      </c>
      <c r="H49" s="39">
        <v>0</v>
      </c>
      <c r="I49" s="39">
        <v>1105.72</v>
      </c>
      <c r="J49" s="37" t="s">
        <v>56</v>
      </c>
      <c r="K49" s="37" t="s">
        <v>57</v>
      </c>
      <c r="L49" s="37" t="s">
        <v>19</v>
      </c>
      <c r="M49" s="40">
        <v>1</v>
      </c>
      <c r="N49" s="37" t="s">
        <v>58</v>
      </c>
      <c r="O49" s="37" t="s">
        <v>59</v>
      </c>
      <c r="P49" s="37" t="s">
        <v>59</v>
      </c>
      <c r="Q49" s="37" t="s">
        <v>110</v>
      </c>
    </row>
    <row r="50" spans="1:17" x14ac:dyDescent="0.2">
      <c r="A50" s="37" t="s">
        <v>51</v>
      </c>
      <c r="B50" s="37" t="s">
        <v>52</v>
      </c>
      <c r="C50" s="37" t="s">
        <v>53</v>
      </c>
      <c r="D50" s="37" t="s">
        <v>60</v>
      </c>
      <c r="E50" s="37" t="s">
        <v>108</v>
      </c>
      <c r="F50" s="38">
        <v>45324</v>
      </c>
      <c r="G50" s="39">
        <v>16.04</v>
      </c>
      <c r="H50" s="39">
        <v>0</v>
      </c>
      <c r="I50" s="39">
        <v>16.04</v>
      </c>
      <c r="J50" s="37" t="s">
        <v>61</v>
      </c>
      <c r="K50" s="37" t="s">
        <v>57</v>
      </c>
      <c r="L50" s="37" t="s">
        <v>19</v>
      </c>
      <c r="M50" s="40">
        <v>1</v>
      </c>
      <c r="N50" s="37" t="s">
        <v>62</v>
      </c>
      <c r="O50" s="37" t="s">
        <v>59</v>
      </c>
      <c r="P50" s="37" t="s">
        <v>59</v>
      </c>
      <c r="Q50" s="37" t="s">
        <v>110</v>
      </c>
    </row>
    <row r="51" spans="1:17" x14ac:dyDescent="0.2">
      <c r="A51" s="37" t="s">
        <v>51</v>
      </c>
      <c r="B51" s="37" t="s">
        <v>52</v>
      </c>
      <c r="C51" s="37" t="s">
        <v>53</v>
      </c>
      <c r="D51" s="37" t="s">
        <v>60</v>
      </c>
      <c r="E51" s="37" t="s">
        <v>108</v>
      </c>
      <c r="F51" s="38">
        <v>45324</v>
      </c>
      <c r="G51" s="39">
        <v>68.569999999999993</v>
      </c>
      <c r="H51" s="39">
        <v>0</v>
      </c>
      <c r="I51" s="39">
        <v>68.569999999999993</v>
      </c>
      <c r="J51" s="37" t="s">
        <v>63</v>
      </c>
      <c r="K51" s="37" t="s">
        <v>57</v>
      </c>
      <c r="L51" s="37" t="s">
        <v>19</v>
      </c>
      <c r="M51" s="40">
        <v>1</v>
      </c>
      <c r="N51" s="37" t="s">
        <v>62</v>
      </c>
      <c r="O51" s="37" t="s">
        <v>59</v>
      </c>
      <c r="P51" s="37" t="s">
        <v>59</v>
      </c>
      <c r="Q51" s="37" t="s">
        <v>110</v>
      </c>
    </row>
    <row r="52" spans="1:17" x14ac:dyDescent="0.2">
      <c r="A52" s="37" t="s">
        <v>51</v>
      </c>
      <c r="B52" s="37" t="s">
        <v>52</v>
      </c>
      <c r="C52" s="37" t="s">
        <v>53</v>
      </c>
      <c r="D52" s="37" t="s">
        <v>104</v>
      </c>
      <c r="E52" s="37" t="s">
        <v>108</v>
      </c>
      <c r="F52" s="38">
        <v>45324</v>
      </c>
      <c r="G52" s="39">
        <v>3.7</v>
      </c>
      <c r="H52" s="39">
        <v>0</v>
      </c>
      <c r="I52" s="39">
        <v>3.7</v>
      </c>
      <c r="J52" s="37" t="s">
        <v>105</v>
      </c>
      <c r="K52" s="37" t="s">
        <v>57</v>
      </c>
      <c r="L52" s="37" t="s">
        <v>19</v>
      </c>
      <c r="M52" s="40">
        <v>1</v>
      </c>
      <c r="N52" s="37" t="s">
        <v>62</v>
      </c>
      <c r="O52" s="37" t="s">
        <v>59</v>
      </c>
      <c r="P52" s="37" t="s">
        <v>59</v>
      </c>
      <c r="Q52" s="37" t="s">
        <v>110</v>
      </c>
    </row>
    <row r="53" spans="1:17" x14ac:dyDescent="0.2">
      <c r="A53" s="37" t="s">
        <v>51</v>
      </c>
      <c r="B53" s="37" t="s">
        <v>52</v>
      </c>
      <c r="C53" s="37" t="s">
        <v>53</v>
      </c>
      <c r="D53" s="37" t="s">
        <v>106</v>
      </c>
      <c r="E53" s="37" t="s">
        <v>108</v>
      </c>
      <c r="F53" s="38">
        <v>45324</v>
      </c>
      <c r="G53" s="39">
        <v>5.95</v>
      </c>
      <c r="H53" s="39">
        <v>0</v>
      </c>
      <c r="I53" s="39">
        <v>5.95</v>
      </c>
      <c r="J53" s="37" t="s">
        <v>107</v>
      </c>
      <c r="K53" s="37" t="s">
        <v>57</v>
      </c>
      <c r="L53" s="37" t="s">
        <v>19</v>
      </c>
      <c r="M53" s="40">
        <v>1</v>
      </c>
      <c r="N53" s="37" t="s">
        <v>62</v>
      </c>
      <c r="O53" s="37" t="s">
        <v>59</v>
      </c>
      <c r="P53" s="37" t="s">
        <v>59</v>
      </c>
      <c r="Q53" s="37" t="s">
        <v>110</v>
      </c>
    </row>
    <row r="54" spans="1:17" x14ac:dyDescent="0.2">
      <c r="A54" s="37" t="s">
        <v>51</v>
      </c>
      <c r="B54" s="37" t="s">
        <v>52</v>
      </c>
      <c r="C54" s="37" t="s">
        <v>53</v>
      </c>
      <c r="D54" s="37" t="s">
        <v>54</v>
      </c>
      <c r="E54" s="37" t="s">
        <v>108</v>
      </c>
      <c r="F54" s="38">
        <v>45338</v>
      </c>
      <c r="G54" s="39">
        <v>1157.78</v>
      </c>
      <c r="H54" s="39">
        <v>0</v>
      </c>
      <c r="I54" s="39">
        <v>1157.78</v>
      </c>
      <c r="J54" s="37" t="s">
        <v>56</v>
      </c>
      <c r="K54" s="37" t="s">
        <v>57</v>
      </c>
      <c r="L54" s="37" t="s">
        <v>19</v>
      </c>
      <c r="M54" s="40">
        <v>1</v>
      </c>
      <c r="N54" s="37" t="s">
        <v>58</v>
      </c>
      <c r="O54" s="37" t="s">
        <v>59</v>
      </c>
      <c r="P54" s="37" t="s">
        <v>59</v>
      </c>
      <c r="Q54" s="37" t="s">
        <v>110</v>
      </c>
    </row>
    <row r="55" spans="1:17" x14ac:dyDescent="0.2">
      <c r="A55" s="37" t="s">
        <v>51</v>
      </c>
      <c r="B55" s="37" t="s">
        <v>52</v>
      </c>
      <c r="C55" s="37" t="s">
        <v>53</v>
      </c>
      <c r="D55" s="37" t="s">
        <v>60</v>
      </c>
      <c r="E55" s="37" t="s">
        <v>108</v>
      </c>
      <c r="F55" s="38">
        <v>45338</v>
      </c>
      <c r="G55" s="39">
        <v>16.79</v>
      </c>
      <c r="H55" s="39">
        <v>0</v>
      </c>
      <c r="I55" s="39">
        <v>16.79</v>
      </c>
      <c r="J55" s="37" t="s">
        <v>61</v>
      </c>
      <c r="K55" s="37" t="s">
        <v>57</v>
      </c>
      <c r="L55" s="37" t="s">
        <v>19</v>
      </c>
      <c r="M55" s="40">
        <v>1</v>
      </c>
      <c r="N55" s="37" t="s">
        <v>62</v>
      </c>
      <c r="O55" s="37" t="s">
        <v>59</v>
      </c>
      <c r="P55" s="37" t="s">
        <v>59</v>
      </c>
      <c r="Q55" s="37" t="s">
        <v>110</v>
      </c>
    </row>
    <row r="56" spans="1:17" x14ac:dyDescent="0.2">
      <c r="A56" s="37" t="s">
        <v>51</v>
      </c>
      <c r="B56" s="37" t="s">
        <v>52</v>
      </c>
      <c r="C56" s="37" t="s">
        <v>53</v>
      </c>
      <c r="D56" s="37" t="s">
        <v>60</v>
      </c>
      <c r="E56" s="37" t="s">
        <v>108</v>
      </c>
      <c r="F56" s="38">
        <v>45338</v>
      </c>
      <c r="G56" s="39">
        <v>71.8</v>
      </c>
      <c r="H56" s="39">
        <v>0</v>
      </c>
      <c r="I56" s="39">
        <v>71.8</v>
      </c>
      <c r="J56" s="37" t="s">
        <v>63</v>
      </c>
      <c r="K56" s="37" t="s">
        <v>57</v>
      </c>
      <c r="L56" s="37" t="s">
        <v>19</v>
      </c>
      <c r="M56" s="40">
        <v>1</v>
      </c>
      <c r="N56" s="37" t="s">
        <v>62</v>
      </c>
      <c r="O56" s="37" t="s">
        <v>59</v>
      </c>
      <c r="P56" s="37" t="s">
        <v>59</v>
      </c>
      <c r="Q56" s="37" t="s">
        <v>110</v>
      </c>
    </row>
    <row r="57" spans="1:17" x14ac:dyDescent="0.2">
      <c r="A57" s="37" t="s">
        <v>51</v>
      </c>
      <c r="B57" s="37" t="s">
        <v>52</v>
      </c>
      <c r="C57" s="37" t="s">
        <v>53</v>
      </c>
      <c r="D57" s="37" t="s">
        <v>104</v>
      </c>
      <c r="E57" s="37" t="s">
        <v>108</v>
      </c>
      <c r="F57" s="38">
        <v>45338</v>
      </c>
      <c r="G57" s="39">
        <v>3.7</v>
      </c>
      <c r="H57" s="39">
        <v>0</v>
      </c>
      <c r="I57" s="39">
        <v>3.7</v>
      </c>
      <c r="J57" s="37" t="s">
        <v>105</v>
      </c>
      <c r="K57" s="37" t="s">
        <v>57</v>
      </c>
      <c r="L57" s="37" t="s">
        <v>19</v>
      </c>
      <c r="M57" s="40">
        <v>1</v>
      </c>
      <c r="N57" s="37" t="s">
        <v>62</v>
      </c>
      <c r="O57" s="37" t="s">
        <v>59</v>
      </c>
      <c r="P57" s="37" t="s">
        <v>59</v>
      </c>
      <c r="Q57" s="37" t="s">
        <v>110</v>
      </c>
    </row>
    <row r="58" spans="1:17" x14ac:dyDescent="0.2">
      <c r="A58" s="37" t="s">
        <v>51</v>
      </c>
      <c r="B58" s="37" t="s">
        <v>52</v>
      </c>
      <c r="C58" s="37" t="s">
        <v>53</v>
      </c>
      <c r="D58" s="37" t="s">
        <v>106</v>
      </c>
      <c r="E58" s="37" t="s">
        <v>108</v>
      </c>
      <c r="F58" s="38">
        <v>45338</v>
      </c>
      <c r="G58" s="39">
        <v>5.95</v>
      </c>
      <c r="H58" s="39">
        <v>0</v>
      </c>
      <c r="I58" s="39">
        <v>5.95</v>
      </c>
      <c r="J58" s="37" t="s">
        <v>107</v>
      </c>
      <c r="K58" s="37" t="s">
        <v>57</v>
      </c>
      <c r="L58" s="37" t="s">
        <v>19</v>
      </c>
      <c r="M58" s="40">
        <v>1</v>
      </c>
      <c r="N58" s="37" t="s">
        <v>62</v>
      </c>
      <c r="O58" s="37" t="s">
        <v>59</v>
      </c>
      <c r="P58" s="37" t="s">
        <v>59</v>
      </c>
      <c r="Q58" s="37" t="s">
        <v>110</v>
      </c>
    </row>
    <row r="59" spans="1:17" x14ac:dyDescent="0.2">
      <c r="A59" s="37" t="s">
        <v>51</v>
      </c>
      <c r="B59" s="37" t="s">
        <v>52</v>
      </c>
      <c r="C59" s="37" t="s">
        <v>53</v>
      </c>
      <c r="D59" s="37" t="s">
        <v>54</v>
      </c>
      <c r="E59" s="37" t="s">
        <v>109</v>
      </c>
      <c r="F59" s="38">
        <v>45352</v>
      </c>
      <c r="G59" s="39">
        <v>1199.06</v>
      </c>
      <c r="H59" s="39">
        <v>0</v>
      </c>
      <c r="I59" s="39">
        <v>1199.06</v>
      </c>
      <c r="J59" s="37" t="s">
        <v>56</v>
      </c>
      <c r="K59" s="37" t="s">
        <v>57</v>
      </c>
      <c r="L59" s="37" t="s">
        <v>19</v>
      </c>
      <c r="M59" s="40">
        <v>1</v>
      </c>
      <c r="N59" s="37" t="s">
        <v>58</v>
      </c>
      <c r="O59" s="37" t="s">
        <v>59</v>
      </c>
      <c r="P59" s="37" t="s">
        <v>59</v>
      </c>
      <c r="Q59" s="37" t="s">
        <v>110</v>
      </c>
    </row>
    <row r="60" spans="1:17" x14ac:dyDescent="0.2">
      <c r="A60" s="37" t="s">
        <v>51</v>
      </c>
      <c r="B60" s="37" t="s">
        <v>52</v>
      </c>
      <c r="C60" s="37" t="s">
        <v>53</v>
      </c>
      <c r="D60" s="37" t="s">
        <v>104</v>
      </c>
      <c r="E60" s="37" t="s">
        <v>109</v>
      </c>
      <c r="F60" s="38">
        <v>45352</v>
      </c>
      <c r="G60" s="39">
        <v>3.7</v>
      </c>
      <c r="H60" s="39">
        <v>0</v>
      </c>
      <c r="I60" s="39">
        <v>3.7</v>
      </c>
      <c r="J60" s="37" t="s">
        <v>105</v>
      </c>
      <c r="K60" s="37" t="s">
        <v>57</v>
      </c>
      <c r="L60" s="37" t="s">
        <v>19</v>
      </c>
      <c r="M60" s="40">
        <v>1</v>
      </c>
      <c r="N60" s="37" t="s">
        <v>62</v>
      </c>
      <c r="O60" s="37" t="s">
        <v>59</v>
      </c>
      <c r="P60" s="37" t="s">
        <v>59</v>
      </c>
      <c r="Q60" s="37" t="s">
        <v>110</v>
      </c>
    </row>
    <row r="61" spans="1:17" x14ac:dyDescent="0.2">
      <c r="A61" s="37" t="s">
        <v>51</v>
      </c>
      <c r="B61" s="37" t="s">
        <v>52</v>
      </c>
      <c r="C61" s="37" t="s">
        <v>53</v>
      </c>
      <c r="D61" s="37" t="s">
        <v>106</v>
      </c>
      <c r="E61" s="37" t="s">
        <v>109</v>
      </c>
      <c r="F61" s="38">
        <v>45352</v>
      </c>
      <c r="G61" s="39">
        <v>5.95</v>
      </c>
      <c r="H61" s="39">
        <v>0</v>
      </c>
      <c r="I61" s="39">
        <v>5.95</v>
      </c>
      <c r="J61" s="37" t="s">
        <v>107</v>
      </c>
      <c r="K61" s="37" t="s">
        <v>57</v>
      </c>
      <c r="L61" s="37" t="s">
        <v>19</v>
      </c>
      <c r="M61" s="40">
        <v>1</v>
      </c>
      <c r="N61" s="37" t="s">
        <v>62</v>
      </c>
      <c r="O61" s="37" t="s">
        <v>59</v>
      </c>
      <c r="P61" s="37" t="s">
        <v>59</v>
      </c>
      <c r="Q61" s="37" t="s">
        <v>110</v>
      </c>
    </row>
    <row r="62" spans="1:17" x14ac:dyDescent="0.2">
      <c r="A62" s="37" t="s">
        <v>51</v>
      </c>
      <c r="B62" s="37" t="s">
        <v>52</v>
      </c>
      <c r="C62" s="37" t="s">
        <v>53</v>
      </c>
      <c r="D62" s="37" t="s">
        <v>60</v>
      </c>
      <c r="E62" s="37" t="s">
        <v>109</v>
      </c>
      <c r="F62" s="38">
        <v>45352</v>
      </c>
      <c r="G62" s="39">
        <v>17.39</v>
      </c>
      <c r="H62" s="39">
        <v>0</v>
      </c>
      <c r="I62" s="39">
        <v>17.39</v>
      </c>
      <c r="J62" s="37" t="s">
        <v>61</v>
      </c>
      <c r="K62" s="37" t="s">
        <v>57</v>
      </c>
      <c r="L62" s="37" t="s">
        <v>19</v>
      </c>
      <c r="M62" s="40">
        <v>1</v>
      </c>
      <c r="N62" s="37" t="s">
        <v>62</v>
      </c>
      <c r="O62" s="37" t="s">
        <v>59</v>
      </c>
      <c r="P62" s="37" t="s">
        <v>59</v>
      </c>
      <c r="Q62" s="37" t="s">
        <v>110</v>
      </c>
    </row>
    <row r="63" spans="1:17" x14ac:dyDescent="0.2">
      <c r="A63" s="37" t="s">
        <v>51</v>
      </c>
      <c r="B63" s="37" t="s">
        <v>52</v>
      </c>
      <c r="C63" s="37" t="s">
        <v>53</v>
      </c>
      <c r="D63" s="37" t="s">
        <v>60</v>
      </c>
      <c r="E63" s="37" t="s">
        <v>109</v>
      </c>
      <c r="F63" s="38">
        <v>45352</v>
      </c>
      <c r="G63" s="39">
        <v>74.36</v>
      </c>
      <c r="H63" s="39">
        <v>0</v>
      </c>
      <c r="I63" s="39">
        <v>74.36</v>
      </c>
      <c r="J63" s="37" t="s">
        <v>63</v>
      </c>
      <c r="K63" s="37" t="s">
        <v>57</v>
      </c>
      <c r="L63" s="37" t="s">
        <v>19</v>
      </c>
      <c r="M63" s="40">
        <v>1</v>
      </c>
      <c r="N63" s="37" t="s">
        <v>62</v>
      </c>
      <c r="O63" s="37" t="s">
        <v>59</v>
      </c>
      <c r="P63" s="37" t="s">
        <v>59</v>
      </c>
      <c r="Q63" s="37" t="s">
        <v>110</v>
      </c>
    </row>
    <row r="64" spans="1:17" x14ac:dyDescent="0.2">
      <c r="A64" s="37" t="s">
        <v>51</v>
      </c>
      <c r="B64" s="37" t="s">
        <v>52</v>
      </c>
      <c r="C64" s="37" t="s">
        <v>53</v>
      </c>
      <c r="D64" s="37" t="s">
        <v>54</v>
      </c>
      <c r="E64" s="37" t="s">
        <v>109</v>
      </c>
      <c r="F64" s="38">
        <v>45366</v>
      </c>
      <c r="G64" s="39">
        <v>1091.3599999999999</v>
      </c>
      <c r="H64" s="39">
        <v>0</v>
      </c>
      <c r="I64" s="39">
        <v>1091.3599999999999</v>
      </c>
      <c r="J64" s="37" t="s">
        <v>56</v>
      </c>
      <c r="K64" s="37" t="s">
        <v>57</v>
      </c>
      <c r="L64" s="37" t="s">
        <v>19</v>
      </c>
      <c r="M64" s="40">
        <v>1</v>
      </c>
      <c r="N64" s="37" t="s">
        <v>58</v>
      </c>
      <c r="O64" s="37" t="s">
        <v>59</v>
      </c>
      <c r="P64" s="37" t="s">
        <v>59</v>
      </c>
      <c r="Q64" s="37" t="s">
        <v>110</v>
      </c>
    </row>
    <row r="65" spans="1:17" x14ac:dyDescent="0.2">
      <c r="A65" s="37" t="s">
        <v>51</v>
      </c>
      <c r="B65" s="37" t="s">
        <v>52</v>
      </c>
      <c r="C65" s="37" t="s">
        <v>53</v>
      </c>
      <c r="D65" s="37" t="s">
        <v>104</v>
      </c>
      <c r="E65" s="37" t="s">
        <v>109</v>
      </c>
      <c r="F65" s="38">
        <v>45366</v>
      </c>
      <c r="G65" s="39">
        <v>3.7</v>
      </c>
      <c r="H65" s="39">
        <v>0</v>
      </c>
      <c r="I65" s="39">
        <v>3.7</v>
      </c>
      <c r="J65" s="37" t="s">
        <v>105</v>
      </c>
      <c r="K65" s="37" t="s">
        <v>57</v>
      </c>
      <c r="L65" s="37" t="s">
        <v>19</v>
      </c>
      <c r="M65" s="40">
        <v>1</v>
      </c>
      <c r="N65" s="37" t="s">
        <v>62</v>
      </c>
      <c r="O65" s="37" t="s">
        <v>59</v>
      </c>
      <c r="P65" s="37" t="s">
        <v>59</v>
      </c>
      <c r="Q65" s="37" t="s">
        <v>110</v>
      </c>
    </row>
    <row r="66" spans="1:17" x14ac:dyDescent="0.2">
      <c r="A66" s="37" t="s">
        <v>51</v>
      </c>
      <c r="B66" s="37" t="s">
        <v>52</v>
      </c>
      <c r="C66" s="37" t="s">
        <v>53</v>
      </c>
      <c r="D66" s="37" t="s">
        <v>106</v>
      </c>
      <c r="E66" s="37" t="s">
        <v>109</v>
      </c>
      <c r="F66" s="38">
        <v>45366</v>
      </c>
      <c r="G66" s="39">
        <v>5.95</v>
      </c>
      <c r="H66" s="39">
        <v>0</v>
      </c>
      <c r="I66" s="39">
        <v>5.95</v>
      </c>
      <c r="J66" s="37" t="s">
        <v>107</v>
      </c>
      <c r="K66" s="37" t="s">
        <v>57</v>
      </c>
      <c r="L66" s="37" t="s">
        <v>19</v>
      </c>
      <c r="M66" s="40">
        <v>1</v>
      </c>
      <c r="N66" s="37" t="s">
        <v>62</v>
      </c>
      <c r="O66" s="37" t="s">
        <v>59</v>
      </c>
      <c r="P66" s="37" t="s">
        <v>59</v>
      </c>
      <c r="Q66" s="37" t="s">
        <v>110</v>
      </c>
    </row>
    <row r="67" spans="1:17" x14ac:dyDescent="0.2">
      <c r="A67" s="37" t="s">
        <v>51</v>
      </c>
      <c r="B67" s="37" t="s">
        <v>52</v>
      </c>
      <c r="C67" s="37" t="s">
        <v>53</v>
      </c>
      <c r="D67" s="37" t="s">
        <v>60</v>
      </c>
      <c r="E67" s="37" t="s">
        <v>109</v>
      </c>
      <c r="F67" s="38">
        <v>45366</v>
      </c>
      <c r="G67" s="39">
        <v>15.83</v>
      </c>
      <c r="H67" s="39">
        <v>0</v>
      </c>
      <c r="I67" s="39">
        <v>15.83</v>
      </c>
      <c r="J67" s="37" t="s">
        <v>61</v>
      </c>
      <c r="K67" s="37" t="s">
        <v>57</v>
      </c>
      <c r="L67" s="37" t="s">
        <v>19</v>
      </c>
      <c r="M67" s="40">
        <v>1</v>
      </c>
      <c r="N67" s="37" t="s">
        <v>62</v>
      </c>
      <c r="O67" s="37" t="s">
        <v>59</v>
      </c>
      <c r="P67" s="37" t="s">
        <v>59</v>
      </c>
      <c r="Q67" s="37" t="s">
        <v>110</v>
      </c>
    </row>
    <row r="68" spans="1:17" x14ac:dyDescent="0.2">
      <c r="A68" s="37" t="s">
        <v>51</v>
      </c>
      <c r="B68" s="37" t="s">
        <v>52</v>
      </c>
      <c r="C68" s="37" t="s">
        <v>53</v>
      </c>
      <c r="D68" s="37" t="s">
        <v>60</v>
      </c>
      <c r="E68" s="37" t="s">
        <v>109</v>
      </c>
      <c r="F68" s="38">
        <v>45366</v>
      </c>
      <c r="G68" s="39">
        <v>67.680000000000007</v>
      </c>
      <c r="H68" s="39">
        <v>0</v>
      </c>
      <c r="I68" s="39">
        <v>67.680000000000007</v>
      </c>
      <c r="J68" s="37" t="s">
        <v>63</v>
      </c>
      <c r="K68" s="37" t="s">
        <v>57</v>
      </c>
      <c r="L68" s="37" t="s">
        <v>19</v>
      </c>
      <c r="M68" s="40">
        <v>1</v>
      </c>
      <c r="N68" s="37" t="s">
        <v>62</v>
      </c>
      <c r="O68" s="37" t="s">
        <v>59</v>
      </c>
      <c r="P68" s="37" t="s">
        <v>59</v>
      </c>
      <c r="Q68" s="37" t="s">
        <v>110</v>
      </c>
    </row>
    <row r="69" spans="1:17" x14ac:dyDescent="0.2">
      <c r="A69" s="37" t="s">
        <v>51</v>
      </c>
      <c r="B69" s="37" t="s">
        <v>52</v>
      </c>
      <c r="C69" s="37" t="s">
        <v>53</v>
      </c>
      <c r="D69" s="37" t="s">
        <v>54</v>
      </c>
      <c r="E69" s="37" t="s">
        <v>109</v>
      </c>
      <c r="F69" s="38">
        <v>45380</v>
      </c>
      <c r="G69" s="39">
        <v>1080.5899999999999</v>
      </c>
      <c r="H69" s="39">
        <v>0</v>
      </c>
      <c r="I69" s="39">
        <v>1080.5899999999999</v>
      </c>
      <c r="J69" s="37" t="s">
        <v>56</v>
      </c>
      <c r="K69" s="37" t="s">
        <v>57</v>
      </c>
      <c r="L69" s="37" t="s">
        <v>19</v>
      </c>
      <c r="M69" s="40">
        <v>1</v>
      </c>
      <c r="N69" s="37" t="s">
        <v>58</v>
      </c>
      <c r="O69" s="37" t="s">
        <v>59</v>
      </c>
      <c r="P69" s="37" t="s">
        <v>59</v>
      </c>
      <c r="Q69" s="37" t="s">
        <v>110</v>
      </c>
    </row>
    <row r="70" spans="1:17" x14ac:dyDescent="0.2">
      <c r="A70" s="37" t="s">
        <v>51</v>
      </c>
      <c r="B70" s="37" t="s">
        <v>52</v>
      </c>
      <c r="C70" s="37" t="s">
        <v>53</v>
      </c>
      <c r="D70" s="37" t="s">
        <v>60</v>
      </c>
      <c r="E70" s="37" t="s">
        <v>109</v>
      </c>
      <c r="F70" s="38">
        <v>45380</v>
      </c>
      <c r="G70" s="39">
        <v>15.67</v>
      </c>
      <c r="H70" s="39">
        <v>0</v>
      </c>
      <c r="I70" s="39">
        <v>15.67</v>
      </c>
      <c r="J70" s="37" t="s">
        <v>61</v>
      </c>
      <c r="K70" s="37" t="s">
        <v>57</v>
      </c>
      <c r="L70" s="37" t="s">
        <v>19</v>
      </c>
      <c r="M70" s="40">
        <v>1</v>
      </c>
      <c r="N70" s="37" t="s">
        <v>62</v>
      </c>
      <c r="O70" s="37" t="s">
        <v>59</v>
      </c>
      <c r="P70" s="37" t="s">
        <v>59</v>
      </c>
      <c r="Q70" s="37" t="s">
        <v>110</v>
      </c>
    </row>
    <row r="71" spans="1:17" x14ac:dyDescent="0.2">
      <c r="A71" s="37" t="s">
        <v>51</v>
      </c>
      <c r="B71" s="37" t="s">
        <v>52</v>
      </c>
      <c r="C71" s="37" t="s">
        <v>53</v>
      </c>
      <c r="D71" s="37" t="s">
        <v>60</v>
      </c>
      <c r="E71" s="37" t="s">
        <v>109</v>
      </c>
      <c r="F71" s="38">
        <v>45380</v>
      </c>
      <c r="G71" s="39">
        <v>67</v>
      </c>
      <c r="H71" s="39">
        <v>0</v>
      </c>
      <c r="I71" s="39">
        <v>67</v>
      </c>
      <c r="J71" s="37" t="s">
        <v>63</v>
      </c>
      <c r="K71" s="37" t="s">
        <v>57</v>
      </c>
      <c r="L71" s="37" t="s">
        <v>19</v>
      </c>
      <c r="M71" s="40">
        <v>1</v>
      </c>
      <c r="N71" s="37" t="s">
        <v>62</v>
      </c>
      <c r="O71" s="37" t="s">
        <v>59</v>
      </c>
      <c r="P71" s="37" t="s">
        <v>59</v>
      </c>
      <c r="Q71" s="3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AP Pivots</vt:lpstr>
      <vt:lpstr>AP To GL Research</vt:lpstr>
      <vt:lpstr>Payroll Pivot</vt:lpstr>
      <vt:lpstr>Payroll for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dcterms:created xsi:type="dcterms:W3CDTF">2023-02-02T21:48:37Z</dcterms:created>
  <dcterms:modified xsi:type="dcterms:W3CDTF">2024-08-29T19:18:10Z</dcterms:modified>
</cp:coreProperties>
</file>