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EAR 1 LCS Application Sample B" sheetId="1" r:id="rId4"/>
    <sheet state="visible" name="YEAR 2 LCS Application Sample B" sheetId="2" r:id="rId5"/>
  </sheets>
  <definedNames/>
  <calcPr/>
  <extLst>
    <ext uri="GoogleSheetsCustomDataVersion2">
      <go:sheetsCustomData xmlns:go="http://customooxmlschemas.google.com/" r:id="rId6" roundtripDataChecksum="Irrdvk6BXI3fQENrvNTIhw0oCl8L1tDeAcyrbRcRHN8="/>
    </ext>
  </extLst>
</workbook>
</file>

<file path=xl/sharedStrings.xml><?xml version="1.0" encoding="utf-8"?>
<sst xmlns="http://schemas.openxmlformats.org/spreadsheetml/2006/main" count="87" uniqueCount="52">
  <si>
    <t>Life Care Specialist Program Application Budget Sample 2024</t>
  </si>
  <si>
    <t>Sample Budget for 1 Year of Funding</t>
  </si>
  <si>
    <t xml:space="preserve">LCS Compensation </t>
  </si>
  <si>
    <t>*ARORP Funding to hospitals</t>
  </si>
  <si>
    <t xml:space="preserve">LCS Salary </t>
  </si>
  <si>
    <t xml:space="preserve">$36,500 x 2 LCS </t>
  </si>
  <si>
    <t xml:space="preserve">Employee benefits </t>
  </si>
  <si>
    <t>Estimated cost: 30% of salary = 10,950 x 2 LCS</t>
  </si>
  <si>
    <t>Onboarding costs (hiring, screening, etc.)</t>
  </si>
  <si>
    <t>e.g. $200 per LCS x 2 LCS</t>
  </si>
  <si>
    <t>Total Cost:</t>
  </si>
  <si>
    <t>LCS Training</t>
  </si>
  <si>
    <t>*ARORP Funding, hospital pays CWC Alliance</t>
  </si>
  <si>
    <t>Access to Online Training Program</t>
  </si>
  <si>
    <t>$3,000 per person x2 LCS</t>
  </si>
  <si>
    <t>Clinical Job Shadowing in Atlanta</t>
  </si>
  <si>
    <t xml:space="preserve">*ARORP Funding to hospitals </t>
  </si>
  <si>
    <t>Round Trip Airfare</t>
  </si>
  <si>
    <t>$500 per round trip flight x2 attendees</t>
  </si>
  <si>
    <t>Hotel</t>
  </si>
  <si>
    <t xml:space="preserve">$163 per night x5 nights x2 attendees </t>
  </si>
  <si>
    <t>Meals &amp; Incidentals</t>
  </si>
  <si>
    <t>$74 per day x6 days x2 attendees</t>
  </si>
  <si>
    <t>Onsite Hospital Training in Arkansas</t>
  </si>
  <si>
    <t xml:space="preserve">One Week Onsite Hospital Training </t>
  </si>
  <si>
    <t xml:space="preserve">Fixed cost covers two instructors'  travel, lodging, &amp;  lunch/learn with hospital staff  </t>
  </si>
  <si>
    <t>Equiptment estimates</t>
  </si>
  <si>
    <t>Computers</t>
  </si>
  <si>
    <t>$650 per LCS x2 LCS</t>
  </si>
  <si>
    <t>LCS Phone</t>
  </si>
  <si>
    <t>$473 x 2 LCS</t>
  </si>
  <si>
    <t>Phone Service and WiFi Hotspot</t>
  </si>
  <si>
    <t>$50 per line per month x2 LCS x12 months</t>
  </si>
  <si>
    <t>Uniforms (scrubs)</t>
  </si>
  <si>
    <t>$60 per pair x2 pair x2 LCS</t>
  </si>
  <si>
    <t>Patient Care Package</t>
  </si>
  <si>
    <t xml:space="preserve">LCS Intervention Materials &amp; Manual </t>
  </si>
  <si>
    <t>$1560 per hospital per year; CWC provides distraction tools, resource guide, &amp; pain management literature for LCS Intervention</t>
  </si>
  <si>
    <t xml:space="preserve">CWC Alliance Management </t>
  </si>
  <si>
    <t>LCS Management &amp; Program Support</t>
  </si>
  <si>
    <t>$2,640 per year ($110 per month per LCS x 12 months x 2 LCS)</t>
  </si>
  <si>
    <t>Program Evaluation</t>
  </si>
  <si>
    <t>Data Collection</t>
  </si>
  <si>
    <t>$2,333 per hospital per year 1</t>
  </si>
  <si>
    <t xml:space="preserve">Total Cost </t>
  </si>
  <si>
    <t>Sample Budget for Year 2 of Funding</t>
  </si>
  <si>
    <t xml:space="preserve">$38,325 x 2 LCS (salary increase for year 2) </t>
  </si>
  <si>
    <t>Estimated cost: 30% of salary = 11,497.50 x 2 LCS</t>
  </si>
  <si>
    <t xml:space="preserve">Equiptment </t>
  </si>
  <si>
    <t xml:space="preserve">$2,640 per year ($110 per month per LCS x 12 months x 2 LCS) Includes virtual meetings, ongoing training, and LCS support hotline access. </t>
  </si>
  <si>
    <t xml:space="preserve">Data Analysis / Reporting </t>
  </si>
  <si>
    <t>$7,666 per hospital per year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</si>
</sst>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_);[Red]\(&quot;$&quot;#,##0\)"/>
  </numFmts>
  <fonts count="13">
    <font>
      <sz val="11.0"/>
      <color theme="1"/>
      <name val="Calibri"/>
      <scheme val="minor"/>
    </font>
    <font>
      <b/>
      <sz val="22.0"/>
      <color theme="0"/>
      <name val="Calibri"/>
    </font>
    <font/>
    <font>
      <b/>
      <sz val="14.0"/>
      <color rgb="FFFFFFFF"/>
      <name val="Calibri"/>
    </font>
    <font>
      <sz val="11.0"/>
      <color rgb="FFFFFFFF"/>
      <name val="Calibri"/>
    </font>
    <font>
      <sz val="11.0"/>
      <color theme="1"/>
      <name val="Calibri"/>
    </font>
    <font>
      <b/>
      <sz val="14.0"/>
      <color theme="0"/>
      <name val="Calibri"/>
    </font>
    <font>
      <b/>
      <sz val="11.0"/>
      <color rgb="FFFFFFFF"/>
      <name val="Calibri"/>
    </font>
    <font>
      <b/>
      <sz val="11.0"/>
      <color theme="1"/>
      <name val="Calibri"/>
    </font>
    <font>
      <sz val="11.0"/>
      <color rgb="FF000000"/>
      <name val="Calibri"/>
    </font>
    <font>
      <b/>
      <sz val="16.0"/>
      <color rgb="FFFFFFFF"/>
      <name val="Calibri"/>
    </font>
    <font>
      <i/>
      <sz val="11.0"/>
      <color rgb="FFFFFFFF"/>
      <name val="Calibri"/>
    </font>
    <font>
      <b/>
      <sz val="16.0"/>
      <color theme="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7030A0"/>
        <bgColor rgb="FF7030A0"/>
      </patternFill>
    </fill>
    <fill>
      <patternFill patternType="solid">
        <fgColor rgb="FFE7E6E6"/>
        <bgColor rgb="FFE7E6E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7">
    <border/>
    <border>
      <left/>
      <top/>
    </border>
    <border>
      <top/>
    </border>
    <border>
      <left/>
    </border>
    <border>
      <left/>
      <top/>
      <bottom/>
    </border>
    <border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/>
    </xf>
    <xf borderId="5" fillId="0" fontId="2" numFmtId="0" xfId="0" applyBorder="1" applyFont="1"/>
    <xf borderId="6" fillId="2" fontId="3" numFmtId="0" xfId="0" applyBorder="1" applyFont="1"/>
    <xf borderId="6" fillId="2" fontId="4" numFmtId="0" xfId="0" applyAlignment="1" applyBorder="1" applyFont="1">
      <alignment readingOrder="0"/>
    </xf>
    <xf borderId="6" fillId="2" fontId="5" numFmtId="0" xfId="0" applyBorder="1" applyFont="1"/>
    <xf borderId="0" fillId="0" fontId="5" numFmtId="0" xfId="0" applyFont="1"/>
    <xf borderId="0" fillId="0" fontId="5" numFmtId="0" xfId="0" applyFont="1"/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horizontal="right"/>
    </xf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horizontal="right" readingOrder="0"/>
    </xf>
    <xf borderId="6" fillId="3" fontId="5" numFmtId="0" xfId="0" applyBorder="1" applyFill="1" applyFont="1"/>
    <xf borderId="6" fillId="3" fontId="5" numFmtId="164" xfId="0" applyAlignment="1" applyBorder="1" applyFont="1" applyNumberFormat="1">
      <alignment horizontal="right"/>
    </xf>
    <xf borderId="6" fillId="2" fontId="6" numFmtId="0" xfId="0" applyBorder="1" applyFont="1"/>
    <xf borderId="6" fillId="2" fontId="7" numFmtId="0" xfId="0" applyAlignment="1" applyBorder="1" applyFont="1">
      <alignment readingOrder="0"/>
    </xf>
    <xf borderId="6" fillId="2" fontId="8" numFmtId="0" xfId="0" applyBorder="1" applyFont="1"/>
    <xf borderId="0" fillId="0" fontId="8" numFmtId="0" xfId="0" applyFont="1"/>
    <xf borderId="0" fillId="0" fontId="5" numFmtId="164" xfId="0" applyFont="1" applyNumberFormat="1"/>
    <xf borderId="6" fillId="3" fontId="5" numFmtId="164" xfId="0" applyBorder="1" applyFont="1" applyNumberFormat="1"/>
    <xf borderId="0" fillId="0" fontId="5" numFmtId="164" xfId="0" applyAlignment="1" applyFont="1" applyNumberFormat="1">
      <alignment readingOrder="0"/>
    </xf>
    <xf borderId="6" fillId="4" fontId="5" numFmtId="0" xfId="0" applyBorder="1" applyFill="1" applyFont="1"/>
    <xf borderId="6" fillId="4" fontId="5" numFmtId="164" xfId="0" applyBorder="1" applyFont="1" applyNumberFormat="1"/>
    <xf borderId="6" fillId="2" fontId="3" numFmtId="0" xfId="0" applyAlignment="1" applyBorder="1" applyFont="1">
      <alignment readingOrder="0"/>
    </xf>
    <xf borderId="0" fillId="0" fontId="9" numFmtId="0" xfId="0" applyAlignment="1" applyFont="1">
      <alignment horizontal="left"/>
    </xf>
    <xf borderId="0" fillId="0" fontId="5" numFmtId="0" xfId="0" applyAlignment="1" applyFont="1">
      <alignment horizontal="left" readingOrder="0" vertical="top"/>
    </xf>
    <xf borderId="0" fillId="0" fontId="5" numFmtId="0" xfId="0" applyAlignment="1" applyFont="1">
      <alignment shrinkToFit="0" wrapText="1"/>
    </xf>
    <xf borderId="6" fillId="5" fontId="5" numFmtId="0" xfId="0" applyBorder="1" applyFill="1" applyFont="1"/>
    <xf borderId="6" fillId="0" fontId="5" numFmtId="0" xfId="0" applyBorder="1" applyFont="1"/>
    <xf borderId="6" fillId="6" fontId="5" numFmtId="0" xfId="0" applyBorder="1" applyFill="1" applyFont="1"/>
    <xf borderId="0" fillId="0" fontId="5" numFmtId="49" xfId="0" applyFont="1" applyNumberFormat="1"/>
    <xf borderId="6" fillId="2" fontId="10" numFmtId="0" xfId="0" applyBorder="1" applyFont="1"/>
    <xf borderId="6" fillId="2" fontId="11" numFmtId="0" xfId="0" applyBorder="1" applyFont="1"/>
    <xf borderId="6" fillId="2" fontId="12" numFmtId="164" xfId="0" applyBorder="1" applyFont="1" applyNumberFormat="1"/>
    <xf borderId="0" fillId="0" fontId="5" numFmtId="0" xfId="0" applyAlignment="1" applyFont="1">
      <alignment vertical="top"/>
    </xf>
    <xf borderId="0" fillId="0" fontId="5" numFmtId="0" xfId="0" applyAlignment="1" applyFont="1">
      <alignment readingOrder="0" shrinkToFit="0" wrapText="1"/>
    </xf>
    <xf borderId="0" fillId="0" fontId="5" numFmtId="49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29"/>
    <col customWidth="1" min="2" max="2" width="92.29"/>
    <col customWidth="1" min="3" max="26" width="26.29"/>
  </cols>
  <sheetData>
    <row r="1" ht="14.25" customHeight="1">
      <c r="A1" s="1" t="s">
        <v>0</v>
      </c>
      <c r="B1" s="2"/>
      <c r="C1" s="2"/>
    </row>
    <row r="2" ht="42.0" customHeight="1">
      <c r="A2" s="3"/>
    </row>
    <row r="3" ht="21.75" customHeight="1">
      <c r="A3" s="4" t="s">
        <v>1</v>
      </c>
      <c r="B3" s="5"/>
      <c r="C3" s="5"/>
    </row>
    <row r="4" ht="14.25" customHeight="1"/>
    <row r="5" ht="14.25" customHeight="1"/>
    <row r="6" ht="14.25" customHeight="1">
      <c r="A6" s="6" t="s">
        <v>2</v>
      </c>
      <c r="B6" s="7" t="s">
        <v>3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4.25" customHeight="1">
      <c r="A7" s="10" t="s">
        <v>4</v>
      </c>
      <c r="B7" s="11" t="s">
        <v>5</v>
      </c>
      <c r="C7" s="12">
        <v>73000.0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4.25" customHeight="1">
      <c r="A8" s="11" t="s">
        <v>6</v>
      </c>
      <c r="B8" s="11" t="s">
        <v>7</v>
      </c>
      <c r="C8" s="12">
        <f>10950*2</f>
        <v>21900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4.25" customHeight="1">
      <c r="A9" s="13" t="s">
        <v>8</v>
      </c>
      <c r="B9" s="11" t="s">
        <v>9</v>
      </c>
      <c r="C9" s="14">
        <v>400.0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4.25" customHeight="1">
      <c r="A10" s="15" t="s">
        <v>10</v>
      </c>
      <c r="B10" s="15"/>
      <c r="C10" s="16">
        <f>sum(C7:C9)</f>
        <v>95300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4.25" customHeight="1"/>
    <row r="12" ht="14.25" customHeight="1">
      <c r="A12" s="17" t="s">
        <v>11</v>
      </c>
      <c r="B12" s="18" t="s">
        <v>12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14.25" customHeight="1">
      <c r="A13" s="9" t="s">
        <v>13</v>
      </c>
      <c r="B13" s="9" t="s">
        <v>14</v>
      </c>
      <c r="C13" s="21">
        <v>6000.0</v>
      </c>
    </row>
    <row r="14" ht="14.25" customHeight="1">
      <c r="A14" s="15" t="s">
        <v>10</v>
      </c>
      <c r="B14" s="15"/>
      <c r="C14" s="22">
        <f>C13</f>
        <v>6000</v>
      </c>
    </row>
    <row r="15" ht="15.0" customHeight="1">
      <c r="A15" s="9"/>
      <c r="B15" s="9"/>
      <c r="C15" s="21"/>
    </row>
    <row r="16" ht="14.25" customHeight="1">
      <c r="A16" s="17" t="s">
        <v>15</v>
      </c>
      <c r="B16" s="18" t="s">
        <v>16</v>
      </c>
      <c r="C16" s="19"/>
    </row>
    <row r="17" ht="14.25" customHeight="1">
      <c r="A17" s="9" t="s">
        <v>17</v>
      </c>
      <c r="B17" s="9" t="s">
        <v>18</v>
      </c>
      <c r="C17" s="21">
        <v>1000.0</v>
      </c>
    </row>
    <row r="18" ht="14.25" customHeight="1">
      <c r="A18" s="9" t="s">
        <v>19</v>
      </c>
      <c r="B18" s="9" t="s">
        <v>20</v>
      </c>
      <c r="C18" s="21">
        <v>1630.0</v>
      </c>
    </row>
    <row r="19" ht="14.25" customHeight="1">
      <c r="A19" s="9" t="s">
        <v>21</v>
      </c>
      <c r="B19" s="9" t="s">
        <v>22</v>
      </c>
      <c r="C19" s="21">
        <v>880.0</v>
      </c>
    </row>
    <row r="20" ht="14.25" customHeight="1">
      <c r="A20" s="15" t="s">
        <v>10</v>
      </c>
      <c r="B20" s="15"/>
      <c r="C20" s="22">
        <f>SUM(C17:C19)</f>
        <v>3510</v>
      </c>
    </row>
    <row r="21" ht="14.25" customHeight="1">
      <c r="A21" s="9"/>
    </row>
    <row r="22" ht="14.25" customHeight="1">
      <c r="A22" s="17" t="s">
        <v>23</v>
      </c>
      <c r="B22" s="18" t="s">
        <v>12</v>
      </c>
      <c r="C22" s="8"/>
    </row>
    <row r="23" ht="14.25" customHeight="1">
      <c r="A23" s="11" t="s">
        <v>24</v>
      </c>
      <c r="B23" s="11" t="s">
        <v>25</v>
      </c>
      <c r="C23" s="23">
        <v>4862.0</v>
      </c>
    </row>
    <row r="24" ht="14.25" customHeight="1">
      <c r="A24" s="24" t="s">
        <v>10</v>
      </c>
      <c r="B24" s="24"/>
      <c r="C24" s="25">
        <f>C23</f>
        <v>4862</v>
      </c>
    </row>
    <row r="26" ht="18.75" customHeight="1">
      <c r="A26" s="26" t="s">
        <v>26</v>
      </c>
      <c r="B26" s="18" t="s">
        <v>16</v>
      </c>
      <c r="C26" s="8"/>
    </row>
    <row r="27" ht="14.25" customHeight="1">
      <c r="A27" s="9" t="s">
        <v>27</v>
      </c>
      <c r="B27" s="9" t="s">
        <v>28</v>
      </c>
      <c r="C27" s="21">
        <v>1300.0</v>
      </c>
    </row>
    <row r="28" ht="14.25" customHeight="1">
      <c r="A28" s="9" t="s">
        <v>29</v>
      </c>
      <c r="B28" s="9" t="s">
        <v>30</v>
      </c>
      <c r="C28" s="21">
        <v>946.0</v>
      </c>
    </row>
    <row r="29" ht="14.25" customHeight="1">
      <c r="A29" s="9" t="s">
        <v>31</v>
      </c>
      <c r="B29" s="9" t="s">
        <v>32</v>
      </c>
      <c r="C29" s="21">
        <v>1200.0</v>
      </c>
    </row>
    <row r="30" ht="14.25" customHeight="1">
      <c r="A30" s="9" t="s">
        <v>33</v>
      </c>
      <c r="B30" s="27" t="s">
        <v>34</v>
      </c>
      <c r="C30" s="21">
        <v>240.0</v>
      </c>
    </row>
    <row r="31" ht="14.25" customHeight="1">
      <c r="A31" s="24" t="s">
        <v>10</v>
      </c>
      <c r="B31" s="24"/>
      <c r="C31" s="25">
        <f>SUM(C27:C30)</f>
        <v>3686</v>
      </c>
    </row>
    <row r="32" ht="14.25" customHeight="1">
      <c r="A32" s="9"/>
      <c r="B32" s="9"/>
      <c r="C32" s="2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6" t="s">
        <v>35</v>
      </c>
      <c r="B33" s="18" t="s">
        <v>12</v>
      </c>
      <c r="C33" s="8"/>
    </row>
    <row r="34" ht="33.0" customHeight="1">
      <c r="A34" s="28" t="s">
        <v>36</v>
      </c>
      <c r="B34" s="29" t="s">
        <v>37</v>
      </c>
      <c r="C34" s="21">
        <v>1560.0</v>
      </c>
    </row>
    <row r="35" ht="14.25" customHeight="1">
      <c r="A35" s="24" t="s">
        <v>10</v>
      </c>
      <c r="B35" s="24"/>
      <c r="C35" s="25">
        <f>C34</f>
        <v>1560</v>
      </c>
    </row>
    <row r="36" ht="14.25" customHeight="1">
      <c r="A36" s="9"/>
      <c r="B36" s="9"/>
      <c r="C36" s="21"/>
    </row>
    <row r="37" ht="16.5" customHeight="1">
      <c r="A37" s="6" t="s">
        <v>38</v>
      </c>
      <c r="B37" s="18" t="s">
        <v>12</v>
      </c>
      <c r="C37" s="8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4.25" customHeight="1">
      <c r="A38" s="9" t="s">
        <v>39</v>
      </c>
      <c r="B38" s="11" t="s">
        <v>40</v>
      </c>
      <c r="C38" s="21">
        <v>2640.0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14.25" customHeight="1">
      <c r="A39" s="24" t="s">
        <v>10</v>
      </c>
      <c r="B39" s="32"/>
      <c r="C39" s="25">
        <f>SUM(C38)</f>
        <v>2640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4.25" customHeight="1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4.25" customHeight="1">
      <c r="A41" s="26" t="s">
        <v>41</v>
      </c>
      <c r="B41" s="18" t="s">
        <v>12</v>
      </c>
      <c r="C41" s="8"/>
    </row>
    <row r="42" ht="15.0" customHeight="1">
      <c r="A42" s="11" t="s">
        <v>42</v>
      </c>
      <c r="B42" s="33" t="s">
        <v>43</v>
      </c>
      <c r="C42" s="21">
        <v>2333.0</v>
      </c>
    </row>
    <row r="43" ht="14.25" customHeight="1">
      <c r="A43" s="24" t="s">
        <v>10</v>
      </c>
      <c r="B43" s="24"/>
      <c r="C43" s="25">
        <f>C42</f>
        <v>2333</v>
      </c>
    </row>
    <row r="44" ht="14.25" customHeight="1">
      <c r="A44" s="9"/>
      <c r="B44" s="9"/>
      <c r="C44" s="21"/>
    </row>
    <row r="45" ht="21.75" customHeight="1">
      <c r="A45" s="34" t="s">
        <v>44</v>
      </c>
      <c r="B45" s="35"/>
      <c r="C45" s="36">
        <f>SUM(C10, C14, C20,C24, C31, C35, C39, C43)</f>
        <v>119891</v>
      </c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</sheetData>
  <mergeCells count="2">
    <mergeCell ref="A1:C2"/>
    <mergeCell ref="A3:C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29"/>
    <col customWidth="1" min="2" max="2" width="92.29"/>
    <col customWidth="1" min="3" max="26" width="26.29"/>
  </cols>
  <sheetData>
    <row r="1" ht="14.25" customHeight="1">
      <c r="A1" s="1" t="s">
        <v>0</v>
      </c>
      <c r="B1" s="2"/>
      <c r="C1" s="2"/>
    </row>
    <row r="2" ht="42.0" customHeight="1">
      <c r="A2" s="3"/>
    </row>
    <row r="3" ht="21.75" customHeight="1">
      <c r="A3" s="4" t="s">
        <v>45</v>
      </c>
      <c r="B3" s="5"/>
      <c r="C3" s="5"/>
    </row>
    <row r="4" ht="14.25" customHeight="1"/>
    <row r="5" ht="14.25" customHeight="1"/>
    <row r="6" ht="14.25" customHeight="1">
      <c r="A6" s="6" t="s">
        <v>2</v>
      </c>
      <c r="B6" s="18" t="s">
        <v>3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4.25" customHeight="1">
      <c r="A7" s="10" t="s">
        <v>4</v>
      </c>
      <c r="B7" s="11" t="s">
        <v>46</v>
      </c>
      <c r="C7" s="12">
        <f>38325*2</f>
        <v>76650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11" t="s">
        <v>6</v>
      </c>
      <c r="B8" s="11" t="s">
        <v>47</v>
      </c>
      <c r="C8" s="12">
        <f>11497.5*2</f>
        <v>22995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15" t="s">
        <v>10</v>
      </c>
      <c r="B9" s="15"/>
      <c r="C9" s="16">
        <f>sum(C7:C8)</f>
        <v>99645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4.25" customHeight="1"/>
    <row r="11" ht="18.75" customHeight="1">
      <c r="A11" s="6" t="s">
        <v>48</v>
      </c>
      <c r="B11" s="18" t="s">
        <v>16</v>
      </c>
      <c r="C11" s="8"/>
    </row>
    <row r="12" ht="14.25" customHeight="1">
      <c r="A12" s="9" t="s">
        <v>31</v>
      </c>
      <c r="B12" s="9" t="s">
        <v>32</v>
      </c>
      <c r="C12" s="21">
        <v>1200.0</v>
      </c>
    </row>
    <row r="13" ht="14.25" customHeight="1">
      <c r="A13" s="24" t="s">
        <v>10</v>
      </c>
      <c r="B13" s="24"/>
      <c r="C13" s="25">
        <f>SUM(C12)</f>
        <v>1200</v>
      </c>
    </row>
    <row r="14" ht="14.25" customHeight="1">
      <c r="A14" s="9"/>
      <c r="B14" s="9"/>
      <c r="C14" s="2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6" t="s">
        <v>35</v>
      </c>
      <c r="B15" s="18" t="s">
        <v>12</v>
      </c>
      <c r="C15" s="8"/>
    </row>
    <row r="16" ht="33.0" customHeight="1">
      <c r="A16" s="28" t="s">
        <v>36</v>
      </c>
      <c r="B16" s="29" t="s">
        <v>37</v>
      </c>
      <c r="C16" s="21">
        <v>1560.0</v>
      </c>
    </row>
    <row r="17" ht="14.25" customHeight="1">
      <c r="A17" s="24" t="s">
        <v>10</v>
      </c>
      <c r="B17" s="24"/>
      <c r="C17" s="25">
        <f>C16</f>
        <v>1560</v>
      </c>
    </row>
    <row r="18" ht="14.25" customHeight="1">
      <c r="A18" s="9"/>
      <c r="B18" s="9"/>
      <c r="C18" s="21"/>
    </row>
    <row r="19" ht="16.5" customHeight="1">
      <c r="A19" s="6" t="s">
        <v>38</v>
      </c>
      <c r="B19" s="18" t="s">
        <v>12</v>
      </c>
      <c r="C19" s="8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29.25" customHeight="1">
      <c r="A20" s="37" t="s">
        <v>39</v>
      </c>
      <c r="B20" s="38" t="s">
        <v>49</v>
      </c>
      <c r="C20" s="21">
        <v>2640.0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4.25" customHeight="1">
      <c r="A21" s="24" t="s">
        <v>10</v>
      </c>
      <c r="B21" s="32"/>
      <c r="C21" s="25">
        <f>SUM(C20)</f>
        <v>2640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4.25" customHeight="1"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4.25" customHeight="1">
      <c r="A23" s="26" t="s">
        <v>41</v>
      </c>
      <c r="B23" s="18" t="s">
        <v>12</v>
      </c>
      <c r="C23" s="8"/>
    </row>
    <row r="24" ht="15.0" customHeight="1">
      <c r="A24" s="11" t="s">
        <v>50</v>
      </c>
      <c r="B24" s="39" t="s">
        <v>51</v>
      </c>
      <c r="C24" s="23">
        <v>7666.0</v>
      </c>
    </row>
    <row r="25" ht="14.25" customHeight="1">
      <c r="A25" s="24" t="s">
        <v>10</v>
      </c>
      <c r="B25" s="24"/>
      <c r="C25" s="25">
        <f>C24</f>
        <v>7666</v>
      </c>
    </row>
    <row r="26" ht="14.25" customHeight="1">
      <c r="A26" s="9"/>
      <c r="B26" s="9"/>
      <c r="C26" s="21"/>
    </row>
    <row r="27" ht="21.75" customHeight="1">
      <c r="A27" s="34" t="s">
        <v>44</v>
      </c>
      <c r="B27" s="35"/>
      <c r="C27" s="36">
        <f>SUM(C9, C13, C17, C21, C25)</f>
        <v>112711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</sheetData>
  <mergeCells count="2">
    <mergeCell ref="A1:C2"/>
    <mergeCell ref="A3:C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2023-01-26T20:44:58Z</dcterms:created>
  <dc:creator>Joy Spence</dc:creator>
</cp:coreProperties>
</file>