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1Q3(AugSeptOct)" sheetId="1" r:id="rId4"/>
    <sheet state="visible" name="Y1Q2(MayJuneJuly)" sheetId="2" r:id="rId5"/>
  </sheets>
  <definedNames/>
  <calcPr/>
</workbook>
</file>

<file path=xl/sharedStrings.xml><?xml version="1.0" encoding="utf-8"?>
<sst xmlns="http://schemas.openxmlformats.org/spreadsheetml/2006/main" count="88" uniqueCount="46">
  <si>
    <t>Organization: Craighead County Sheriffs Department</t>
  </si>
  <si>
    <t>Project Title: Craighead County Sheriffs Office ORT</t>
  </si>
  <si>
    <t>3rd Quarter</t>
  </si>
  <si>
    <t xml:space="preserve">You are responsible for keeping track of receipts for all purchases for your agency’s records. You will not submit receipts to ARORP unless requested. </t>
  </si>
  <si>
    <t>Category</t>
  </si>
  <si>
    <t>Description</t>
  </si>
  <si>
    <t>Annual Amount</t>
  </si>
  <si>
    <t>Annual Amount Notes</t>
  </si>
  <si>
    <t>Spent to Date</t>
  </si>
  <si>
    <t>Spend to Date Notes</t>
  </si>
  <si>
    <t xml:space="preserve">Amount Left to Spend </t>
  </si>
  <si>
    <t xml:space="preserve">Plan to Spend </t>
  </si>
  <si>
    <t xml:space="preserve">Does this plan align with project milestones? </t>
  </si>
  <si>
    <t>Investigator Salary</t>
  </si>
  <si>
    <t xml:space="preserve">Salary (1001) </t>
  </si>
  <si>
    <t>Salary set $49,296.00</t>
  </si>
  <si>
    <t>New Investigator started 10.1.2023</t>
  </si>
  <si>
    <t>Pay salary for 3 additional quarters</t>
  </si>
  <si>
    <t>Yes</t>
  </si>
  <si>
    <t>Peer Salary</t>
  </si>
  <si>
    <t>Salary (1001)</t>
  </si>
  <si>
    <t>Salary set $36,650.00 but paid at 90% during this quarter. Based on County Ordinance 2023-5.</t>
  </si>
  <si>
    <t>Peer Chris Beltran</t>
  </si>
  <si>
    <t>Benefits (Investigator and Peer)</t>
  </si>
  <si>
    <t>Social Security (1006), Retirement (1007), Health (1009), Workers Comp (1010), Unemployment (1011), Other Fringe (1012), Vacation Buyback (1017)</t>
  </si>
  <si>
    <t>Benefits for two employees based on Column B expenditures.</t>
  </si>
  <si>
    <t>Pay benefits for Investigator and Peer for 3 additional quarters</t>
  </si>
  <si>
    <t>Maintenance and Operations</t>
  </si>
  <si>
    <t xml:space="preserve">General Supplies (2001), Clothing and Uniforms (2006), Fuel and Oil (2007), Other Professional Services (3009), Travel (3030), Other Miscellaneous (3100), Training &amp; Education (3101), </t>
  </si>
  <si>
    <t>This category consists of disposable items, maintenance items, and items associated with training and education.</t>
  </si>
  <si>
    <t>Purchase two updated Laptops, attend Overdose training for new investigator,  begin new program with QR codes and responding agencies reporting. New radio on backorder.</t>
  </si>
  <si>
    <t>Investigative Equipment</t>
  </si>
  <si>
    <t>Small Equipment (2002), Cell Phones (3022), Computer Software (3102), (4004) Machinery &amp; equipment</t>
  </si>
  <si>
    <t>This category consists of equipment used by the funded positions.</t>
  </si>
  <si>
    <t>Motorola Radio, cell phones, and software</t>
  </si>
  <si>
    <t xml:space="preserve">Annual Budget: </t>
  </si>
  <si>
    <t>Spent to Date:</t>
  </si>
  <si>
    <t>Amount Left to Spend:</t>
  </si>
  <si>
    <t>Project Title: Craighead County Sheriffs  Office ORT</t>
  </si>
  <si>
    <t>2nd Quarter</t>
  </si>
  <si>
    <t>DTF Investigator</t>
  </si>
  <si>
    <t>Peer Chris Beltran - Started on 4.16.2023</t>
  </si>
  <si>
    <t>Hotel - Training</t>
  </si>
  <si>
    <t>Information is being gathered to provide materials to the inmates that the Peer is interacting with. Once this plan is in place, the materials will be bought.</t>
  </si>
  <si>
    <t>TruNarc (PO55764)</t>
  </si>
  <si>
    <t>Purchase radios and laptops in the next month.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</si>
</sst>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6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sz val="9.0"/>
      <color theme="1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165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2" numFmtId="164" xfId="0" applyAlignment="1" applyBorder="1" applyFont="1" applyNumberFormat="1">
      <alignment vertical="bottom"/>
    </xf>
    <xf borderId="1" fillId="0" fontId="2" numFmtId="165" xfId="0" applyAlignment="1" applyBorder="1" applyFont="1" applyNumberFormat="1">
      <alignment vertical="bottom"/>
    </xf>
    <xf borderId="2" fillId="2" fontId="1" numFmtId="0" xfId="0" applyAlignment="1" applyBorder="1" applyFill="1" applyFont="1">
      <alignment vertical="bottom"/>
    </xf>
    <xf borderId="3" fillId="2" fontId="1" numFmtId="0" xfId="0" applyAlignment="1" applyBorder="1" applyFont="1">
      <alignment vertical="bottom"/>
    </xf>
    <xf borderId="3" fillId="2" fontId="1" numFmtId="164" xfId="0" applyAlignment="1" applyBorder="1" applyFont="1" applyNumberFormat="1">
      <alignment vertical="bottom"/>
    </xf>
    <xf borderId="3" fillId="2" fontId="1" numFmtId="0" xfId="0" applyAlignment="1" applyBorder="1" applyFont="1">
      <alignment shrinkToFit="0" vertical="bottom" wrapText="1"/>
    </xf>
    <xf borderId="3" fillId="2" fontId="1" numFmtId="165" xfId="0" applyAlignment="1" applyBorder="1" applyFont="1" applyNumberFormat="1">
      <alignment vertical="bottom"/>
    </xf>
    <xf borderId="2" fillId="0" fontId="2" numFmtId="0" xfId="0" applyAlignment="1" applyBorder="1" applyFont="1">
      <alignment horizontal="left" readingOrder="0" vertical="top"/>
    </xf>
    <xf borderId="3" fillId="0" fontId="4" numFmtId="0" xfId="0" applyAlignment="1" applyBorder="1" applyFont="1">
      <alignment horizontal="left" readingOrder="0" shrinkToFit="0" vertical="top" wrapText="1"/>
    </xf>
    <xf borderId="3" fillId="0" fontId="2" numFmtId="165" xfId="0" applyAlignment="1" applyBorder="1" applyFont="1" applyNumberFormat="1">
      <alignment horizontal="right" readingOrder="0" vertical="top"/>
    </xf>
    <xf borderId="3" fillId="0" fontId="2" numFmtId="0" xfId="0" applyAlignment="1" applyBorder="1" applyFont="1">
      <alignment horizontal="left" readingOrder="0" vertical="top"/>
    </xf>
    <xf borderId="3" fillId="0" fontId="2" numFmtId="164" xfId="0" applyAlignment="1" applyBorder="1" applyFont="1" applyNumberFormat="1">
      <alignment horizontal="right" readingOrder="0" vertical="top"/>
    </xf>
    <xf borderId="3" fillId="0" fontId="2" numFmtId="0" xfId="0" applyAlignment="1" applyBorder="1" applyFont="1">
      <alignment readingOrder="0" shrinkToFit="0" vertical="top" wrapText="1"/>
    </xf>
    <xf borderId="3" fillId="0" fontId="2" numFmtId="165" xfId="0" applyAlignment="1" applyBorder="1" applyFont="1" applyNumberFormat="1">
      <alignment horizontal="right" vertical="top"/>
    </xf>
    <xf borderId="3" fillId="0" fontId="2" numFmtId="0" xfId="0" applyAlignment="1" applyBorder="1" applyFont="1">
      <alignment readingOrder="0" vertical="top"/>
    </xf>
    <xf borderId="3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readingOrder="0" shrinkToFit="0" vertical="top" wrapText="1"/>
    </xf>
    <xf borderId="3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horizontal="left" readingOrder="0" vertical="top"/>
    </xf>
    <xf borderId="4" fillId="0" fontId="4" numFmtId="0" xfId="0" applyAlignment="1" applyBorder="1" applyFont="1">
      <alignment horizontal="left" readingOrder="0" shrinkToFit="0" vertical="top" wrapText="1"/>
    </xf>
    <xf borderId="4" fillId="0" fontId="5" numFmtId="164" xfId="0" applyAlignment="1" applyBorder="1" applyFont="1" applyNumberFormat="1">
      <alignment readingOrder="0" shrinkToFit="0" vertical="top" wrapText="0"/>
    </xf>
    <xf borderId="4" fillId="0" fontId="2" numFmtId="0" xfId="0" applyAlignment="1" applyBorder="1" applyFont="1">
      <alignment horizontal="left" readingOrder="0" shrinkToFit="0" vertical="top" wrapText="1"/>
    </xf>
    <xf borderId="4" fillId="0" fontId="2" numFmtId="164" xfId="0" applyAlignment="1" applyBorder="1" applyFont="1" applyNumberFormat="1">
      <alignment readingOrder="0" vertical="top"/>
    </xf>
    <xf borderId="4" fillId="0" fontId="2" numFmtId="0" xfId="0" applyAlignment="1" applyBorder="1" applyFont="1">
      <alignment readingOrder="0" shrinkToFit="0" vertical="top" wrapText="1"/>
    </xf>
    <xf borderId="4" fillId="0" fontId="2" numFmtId="165" xfId="0" applyAlignment="1" applyBorder="1" applyFont="1" applyNumberFormat="1">
      <alignment vertical="top"/>
    </xf>
    <xf borderId="5" fillId="0" fontId="2" numFmtId="0" xfId="0" applyAlignment="1" applyBorder="1" applyFont="1">
      <alignment vertical="bottom"/>
    </xf>
    <xf borderId="3" fillId="2" fontId="1" numFmtId="0" xfId="0" applyAlignment="1" applyBorder="1" applyFont="1">
      <alignment horizontal="right" vertical="bottom"/>
    </xf>
    <xf borderId="3" fillId="2" fontId="2" numFmtId="165" xfId="0" applyAlignment="1" applyBorder="1" applyFont="1" applyNumberFormat="1">
      <alignment horizontal="right" vertical="bottom"/>
    </xf>
    <xf borderId="3" fillId="3" fontId="1" numFmtId="0" xfId="0" applyAlignment="1" applyBorder="1" applyFill="1" applyFont="1">
      <alignment horizontal="right" vertical="bottom"/>
    </xf>
    <xf borderId="3" fillId="3" fontId="2" numFmtId="165" xfId="0" applyAlignment="1" applyBorder="1" applyFont="1" applyNumberFormat="1">
      <alignment vertical="bottom"/>
    </xf>
    <xf borderId="3" fillId="4" fontId="2" numFmtId="0" xfId="0" applyAlignment="1" applyBorder="1" applyFill="1" applyFont="1">
      <alignment horizontal="right" shrinkToFit="0" vertical="bottom" wrapText="1"/>
    </xf>
    <xf borderId="3" fillId="4" fontId="2" numFmtId="165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88"/>
    <col customWidth="1" min="2" max="2" width="23.75"/>
    <col customWidth="1" min="3" max="3" width="13.0"/>
    <col customWidth="1" min="4" max="4" width="20.13"/>
    <col customWidth="1" min="5" max="5" width="11.38"/>
    <col customWidth="1" min="6" max="6" width="18.13"/>
    <col customWidth="1" min="7" max="7" width="18.88"/>
    <col customWidth="1" min="8" max="8" width="32.75"/>
    <col customWidth="1" min="9" max="9" width="35.38"/>
  </cols>
  <sheetData>
    <row r="1">
      <c r="A1" s="1" t="s">
        <v>0</v>
      </c>
      <c r="B1" s="2"/>
      <c r="C1" s="2"/>
      <c r="D1" s="2"/>
      <c r="E1" s="3"/>
      <c r="F1" s="2"/>
      <c r="G1" s="4"/>
      <c r="H1" s="2"/>
      <c r="I1" s="2"/>
    </row>
    <row r="2">
      <c r="A2" s="1" t="s">
        <v>1</v>
      </c>
      <c r="B2" s="5"/>
      <c r="C2" s="5"/>
      <c r="D2" s="5"/>
      <c r="E2" s="3"/>
      <c r="F2" s="2"/>
      <c r="G2" s="4"/>
      <c r="H2" s="5"/>
      <c r="I2" s="5"/>
    </row>
    <row r="3">
      <c r="A3" s="1" t="s">
        <v>2</v>
      </c>
      <c r="B3" s="5"/>
      <c r="C3" s="5"/>
      <c r="D3" s="5"/>
      <c r="E3" s="3"/>
      <c r="F3" s="2"/>
      <c r="G3" s="4"/>
      <c r="H3" s="5"/>
      <c r="I3" s="5"/>
    </row>
    <row r="4">
      <c r="A4" s="6" t="s">
        <v>3</v>
      </c>
      <c r="B4" s="5"/>
      <c r="C4" s="5"/>
      <c r="D4" s="5"/>
      <c r="E4" s="3"/>
      <c r="F4" s="2"/>
      <c r="G4" s="4"/>
      <c r="H4" s="5"/>
      <c r="I4" s="5"/>
    </row>
    <row r="5">
      <c r="A5" s="5"/>
      <c r="B5" s="5"/>
      <c r="C5" s="5"/>
      <c r="D5" s="5"/>
      <c r="E5" s="3"/>
      <c r="F5" s="2"/>
      <c r="G5" s="4"/>
      <c r="H5" s="5"/>
      <c r="I5" s="5"/>
    </row>
    <row r="6">
      <c r="A6" s="7"/>
      <c r="B6" s="7"/>
      <c r="C6" s="7"/>
      <c r="D6" s="7"/>
      <c r="E6" s="8"/>
      <c r="F6" s="7"/>
      <c r="G6" s="9"/>
      <c r="H6" s="7"/>
      <c r="I6" s="7"/>
    </row>
    <row r="7">
      <c r="A7" s="10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3" t="s">
        <v>9</v>
      </c>
      <c r="G7" s="14" t="s">
        <v>10</v>
      </c>
      <c r="H7" s="11" t="s">
        <v>11</v>
      </c>
      <c r="I7" s="11" t="s">
        <v>12</v>
      </c>
    </row>
    <row r="8" ht="73.5" customHeight="1">
      <c r="A8" s="15" t="s">
        <v>13</v>
      </c>
      <c r="B8" s="16" t="s">
        <v>14</v>
      </c>
      <c r="C8" s="17">
        <v>49296.0</v>
      </c>
      <c r="D8" s="18" t="s">
        <v>15</v>
      </c>
      <c r="E8" s="19">
        <v>28036.92</v>
      </c>
      <c r="F8" s="20" t="s">
        <v>16</v>
      </c>
      <c r="G8" s="21">
        <f t="shared" ref="G8:G12" si="1">E8-C8</f>
        <v>-21259.08</v>
      </c>
      <c r="H8" s="22" t="s">
        <v>17</v>
      </c>
      <c r="I8" s="23" t="s">
        <v>18</v>
      </c>
    </row>
    <row r="9">
      <c r="A9" s="15" t="s">
        <v>19</v>
      </c>
      <c r="B9" s="16" t="s">
        <v>20</v>
      </c>
      <c r="C9" s="17">
        <v>36650.0</v>
      </c>
      <c r="D9" s="24" t="s">
        <v>21</v>
      </c>
      <c r="E9" s="19">
        <v>13935.32</v>
      </c>
      <c r="F9" s="20" t="s">
        <v>22</v>
      </c>
      <c r="G9" s="21">
        <f t="shared" si="1"/>
        <v>-22714.68</v>
      </c>
      <c r="H9" s="22" t="s">
        <v>17</v>
      </c>
      <c r="I9" s="23" t="s">
        <v>18</v>
      </c>
    </row>
    <row r="10">
      <c r="A10" s="15" t="s">
        <v>23</v>
      </c>
      <c r="B10" s="16" t="s">
        <v>24</v>
      </c>
      <c r="C10" s="17">
        <v>31045.76</v>
      </c>
      <c r="D10" s="24" t="s">
        <v>25</v>
      </c>
      <c r="E10" s="19">
        <v>22139.67</v>
      </c>
      <c r="F10" s="25"/>
      <c r="G10" s="17">
        <f t="shared" si="1"/>
        <v>-8906.09</v>
      </c>
      <c r="H10" s="20" t="s">
        <v>26</v>
      </c>
      <c r="I10" s="23" t="s">
        <v>18</v>
      </c>
    </row>
    <row r="11">
      <c r="A11" s="26" t="s">
        <v>27</v>
      </c>
      <c r="B11" s="27" t="s">
        <v>28</v>
      </c>
      <c r="C11" s="28">
        <v>37030.0</v>
      </c>
      <c r="D11" s="29" t="s">
        <v>29</v>
      </c>
      <c r="E11" s="30">
        <v>1688.28</v>
      </c>
      <c r="F11" s="31"/>
      <c r="G11" s="32">
        <f t="shared" si="1"/>
        <v>-35341.72</v>
      </c>
      <c r="H11" s="31" t="s">
        <v>30</v>
      </c>
      <c r="I11" s="23" t="s">
        <v>18</v>
      </c>
    </row>
    <row r="12">
      <c r="A12" s="26" t="s">
        <v>31</v>
      </c>
      <c r="B12" s="27" t="s">
        <v>32</v>
      </c>
      <c r="C12" s="28">
        <v>36260.68</v>
      </c>
      <c r="D12" s="29" t="s">
        <v>33</v>
      </c>
      <c r="E12" s="30">
        <v>34822.62</v>
      </c>
      <c r="F12" s="31" t="s">
        <v>34</v>
      </c>
      <c r="G12" s="32">
        <f t="shared" si="1"/>
        <v>-1438.06</v>
      </c>
      <c r="H12" s="31"/>
      <c r="I12" s="23" t="s">
        <v>18</v>
      </c>
    </row>
    <row r="13">
      <c r="A13" s="2"/>
      <c r="B13" s="7"/>
      <c r="C13" s="7"/>
      <c r="D13" s="7"/>
      <c r="E13" s="8"/>
      <c r="F13" s="7"/>
      <c r="G13" s="9"/>
      <c r="H13" s="2"/>
      <c r="I13" s="2"/>
    </row>
    <row r="14">
      <c r="A14" s="33"/>
      <c r="B14" s="34" t="s">
        <v>35</v>
      </c>
      <c r="C14" s="35">
        <f>SUM(C8:C13)</f>
        <v>190282.44</v>
      </c>
      <c r="D14" s="36" t="s">
        <v>36</v>
      </c>
      <c r="E14" s="37">
        <f>SUM(E8:E13)</f>
        <v>100622.81</v>
      </c>
      <c r="F14" s="38" t="s">
        <v>37</v>
      </c>
      <c r="G14" s="39">
        <f>SUM(G8:G13)</f>
        <v>-89659.63</v>
      </c>
      <c r="H14" s="2"/>
      <c r="I14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88"/>
    <col customWidth="1" min="2" max="2" width="23.75"/>
    <col customWidth="1" min="3" max="3" width="13.0"/>
    <col customWidth="1" min="4" max="4" width="20.13"/>
    <col customWidth="1" min="5" max="5" width="11.38"/>
    <col customWidth="1" min="6" max="6" width="18.13"/>
    <col customWidth="1" min="7" max="7" width="18.88"/>
    <col customWidth="1" min="8" max="8" width="32.75"/>
    <col customWidth="1" min="9" max="9" width="35.38"/>
  </cols>
  <sheetData>
    <row r="1">
      <c r="A1" s="1" t="s">
        <v>0</v>
      </c>
      <c r="B1" s="2"/>
      <c r="C1" s="2"/>
      <c r="D1" s="2"/>
      <c r="E1" s="3"/>
      <c r="F1" s="2"/>
      <c r="G1" s="4"/>
      <c r="H1" s="2"/>
      <c r="I1" s="2"/>
    </row>
    <row r="2">
      <c r="A2" s="1" t="s">
        <v>38</v>
      </c>
      <c r="B2" s="5"/>
      <c r="C2" s="5"/>
      <c r="D2" s="5"/>
      <c r="E2" s="3"/>
      <c r="F2" s="2"/>
      <c r="G2" s="4"/>
      <c r="H2" s="5"/>
      <c r="I2" s="5"/>
    </row>
    <row r="3">
      <c r="A3" s="1" t="s">
        <v>39</v>
      </c>
      <c r="B3" s="5"/>
      <c r="C3" s="5"/>
      <c r="D3" s="5"/>
      <c r="E3" s="3"/>
      <c r="F3" s="2"/>
      <c r="G3" s="4"/>
      <c r="H3" s="5"/>
      <c r="I3" s="5"/>
    </row>
    <row r="4">
      <c r="A4" s="6" t="s">
        <v>3</v>
      </c>
      <c r="B4" s="5"/>
      <c r="C4" s="5"/>
      <c r="D4" s="5"/>
      <c r="E4" s="3"/>
      <c r="F4" s="2"/>
      <c r="G4" s="4"/>
      <c r="H4" s="5"/>
      <c r="I4" s="5"/>
    </row>
    <row r="5">
      <c r="A5" s="5"/>
      <c r="B5" s="5"/>
      <c r="C5" s="5"/>
      <c r="D5" s="5"/>
      <c r="E5" s="3"/>
      <c r="F5" s="2"/>
      <c r="G5" s="4"/>
      <c r="H5" s="5"/>
      <c r="I5" s="5"/>
    </row>
    <row r="6">
      <c r="A6" s="7"/>
      <c r="B6" s="7"/>
      <c r="C6" s="7"/>
      <c r="D6" s="7"/>
      <c r="E6" s="8"/>
      <c r="F6" s="7"/>
      <c r="G6" s="9"/>
      <c r="H6" s="7"/>
      <c r="I6" s="7"/>
    </row>
    <row r="7">
      <c r="A7" s="10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3" t="s">
        <v>9</v>
      </c>
      <c r="G7" s="14" t="s">
        <v>10</v>
      </c>
      <c r="H7" s="11" t="s">
        <v>11</v>
      </c>
      <c r="I7" s="11" t="s">
        <v>12</v>
      </c>
    </row>
    <row r="8" ht="73.5" customHeight="1">
      <c r="A8" s="15" t="s">
        <v>13</v>
      </c>
      <c r="B8" s="16" t="s">
        <v>14</v>
      </c>
      <c r="C8" s="17">
        <v>49296.0</v>
      </c>
      <c r="D8" s="18" t="s">
        <v>15</v>
      </c>
      <c r="E8" s="19">
        <v>19244.4</v>
      </c>
      <c r="F8" s="20" t="s">
        <v>40</v>
      </c>
      <c r="G8" s="21">
        <f t="shared" ref="G8:G12" si="1">E8-C8</f>
        <v>-30051.6</v>
      </c>
      <c r="H8" s="22" t="s">
        <v>17</v>
      </c>
      <c r="I8" s="23" t="s">
        <v>18</v>
      </c>
    </row>
    <row r="9">
      <c r="A9" s="15" t="s">
        <v>19</v>
      </c>
      <c r="B9" s="16" t="s">
        <v>20</v>
      </c>
      <c r="C9" s="17">
        <v>36650.0</v>
      </c>
      <c r="D9" s="24" t="s">
        <v>21</v>
      </c>
      <c r="E9" s="19">
        <v>8922.62</v>
      </c>
      <c r="F9" s="20" t="s">
        <v>41</v>
      </c>
      <c r="G9" s="21">
        <f t="shared" si="1"/>
        <v>-27727.38</v>
      </c>
      <c r="H9" s="22" t="s">
        <v>17</v>
      </c>
      <c r="I9" s="23" t="s">
        <v>18</v>
      </c>
    </row>
    <row r="10">
      <c r="A10" s="15" t="s">
        <v>23</v>
      </c>
      <c r="B10" s="16" t="s">
        <v>24</v>
      </c>
      <c r="C10" s="17">
        <v>31045.76</v>
      </c>
      <c r="D10" s="24" t="s">
        <v>25</v>
      </c>
      <c r="E10" s="19">
        <v>5757.17</v>
      </c>
      <c r="F10" s="25"/>
      <c r="G10" s="17">
        <f t="shared" si="1"/>
        <v>-25288.59</v>
      </c>
      <c r="H10" s="20" t="s">
        <v>26</v>
      </c>
      <c r="I10" s="23" t="s">
        <v>18</v>
      </c>
    </row>
    <row r="11">
      <c r="A11" s="26" t="s">
        <v>27</v>
      </c>
      <c r="B11" s="27" t="s">
        <v>28</v>
      </c>
      <c r="C11" s="28">
        <v>37030.0</v>
      </c>
      <c r="D11" s="29" t="s">
        <v>29</v>
      </c>
      <c r="E11" s="30">
        <v>1034.42</v>
      </c>
      <c r="F11" s="31" t="s">
        <v>42</v>
      </c>
      <c r="G11" s="32">
        <f t="shared" si="1"/>
        <v>-35995.58</v>
      </c>
      <c r="H11" s="31" t="s">
        <v>43</v>
      </c>
      <c r="I11" s="23" t="s">
        <v>18</v>
      </c>
    </row>
    <row r="12">
      <c r="A12" s="26" t="s">
        <v>31</v>
      </c>
      <c r="B12" s="27" t="s">
        <v>32</v>
      </c>
      <c r="C12" s="28">
        <v>36260.68</v>
      </c>
      <c r="D12" s="29" t="s">
        <v>33</v>
      </c>
      <c r="E12" s="30">
        <v>25619.64</v>
      </c>
      <c r="F12" s="31" t="s">
        <v>44</v>
      </c>
      <c r="G12" s="32">
        <f t="shared" si="1"/>
        <v>-10641.04</v>
      </c>
      <c r="H12" s="31" t="s">
        <v>45</v>
      </c>
      <c r="I12" s="23" t="s">
        <v>18</v>
      </c>
    </row>
    <row r="13">
      <c r="A13" s="2"/>
      <c r="B13" s="7"/>
      <c r="C13" s="7"/>
      <c r="D13" s="7"/>
      <c r="E13" s="8"/>
      <c r="F13" s="7"/>
      <c r="G13" s="9"/>
      <c r="H13" s="2"/>
      <c r="I13" s="2"/>
    </row>
    <row r="14">
      <c r="A14" s="33"/>
      <c r="B14" s="34" t="s">
        <v>35</v>
      </c>
      <c r="C14" s="35">
        <f>SUM(C8:C13)</f>
        <v>190282.44</v>
      </c>
      <c r="D14" s="36" t="s">
        <v>36</v>
      </c>
      <c r="E14" s="37">
        <f>SUM(E8:E13)</f>
        <v>60578.25</v>
      </c>
      <c r="F14" s="38" t="s">
        <v>37</v>
      </c>
      <c r="G14" s="39">
        <f>SUM(G8:G13)</f>
        <v>-129704.19</v>
      </c>
      <c r="H14" s="2"/>
      <c r="I14" s="2"/>
    </row>
  </sheetData>
  <drawing r:id="rId1"/>
</worksheet>
</file>