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weinischke\Dropbox\01aaOpioids\ARORP\"/>
    </mc:Choice>
  </mc:AlternateContent>
  <bookViews>
    <workbookView xWindow="0" yWindow="0" windowWidth="25125" windowHeight="12300" firstSheet="1" activeTab="5"/>
  </bookViews>
  <sheets>
    <sheet name="Jan" sheetId="1" r:id="rId1"/>
    <sheet name="Feb" sheetId="15" r:id="rId2"/>
    <sheet name="Mar" sheetId="20" r:id="rId3"/>
    <sheet name="Apr" sheetId="21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2" l="1"/>
  <c r="L3" i="22"/>
  <c r="K3" i="22"/>
  <c r="J3" i="22"/>
  <c r="H3" i="22"/>
  <c r="F3" i="22"/>
  <c r="G3" i="22"/>
  <c r="D3" i="22"/>
  <c r="C3" i="22"/>
  <c r="B3" i="22"/>
  <c r="I1" i="14" l="1"/>
  <c r="G6" i="14"/>
  <c r="G3" i="14"/>
  <c r="G34" i="25"/>
  <c r="G34" i="24"/>
  <c r="G34" i="16"/>
  <c r="G34" i="17"/>
  <c r="G34" i="19"/>
  <c r="G34" i="18"/>
  <c r="G5" i="14" s="1"/>
  <c r="G34" i="23"/>
  <c r="G34" i="22"/>
  <c r="G4" i="14" s="1"/>
  <c r="G34" i="2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N4" i="14" s="1"/>
  <c r="M34" i="22"/>
  <c r="L34" i="22"/>
  <c r="K34" i="22"/>
  <c r="J34" i="22"/>
  <c r="I34" i="22"/>
  <c r="H34" i="22"/>
  <c r="F34" i="22"/>
  <c r="E34" i="22"/>
  <c r="D34" i="22"/>
  <c r="C34" i="22"/>
  <c r="B34" i="22"/>
  <c r="N34" i="21"/>
  <c r="M34" i="21"/>
  <c r="L34" i="2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C34" i="20"/>
  <c r="B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N6" i="14" s="1"/>
  <c r="M34" i="16"/>
  <c r="L34" i="16"/>
  <c r="K34" i="16"/>
  <c r="J34" i="16"/>
  <c r="I34" i="16"/>
  <c r="I6" i="14" s="1"/>
  <c r="H34" i="16"/>
  <c r="F34" i="16"/>
  <c r="F6" i="14" s="1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M4" i="14" l="1"/>
  <c r="L4" i="14"/>
  <c r="G7" i="14"/>
  <c r="B6" i="14"/>
  <c r="M6" i="14"/>
  <c r="D6" i="14"/>
  <c r="E6" i="14"/>
  <c r="H6" i="14"/>
  <c r="J6" i="14"/>
  <c r="K6" i="14"/>
  <c r="L6" i="14"/>
  <c r="C6" i="14"/>
  <c r="B4" i="14"/>
  <c r="I3" i="14"/>
  <c r="J3" i="14"/>
  <c r="K3" i="14"/>
  <c r="N3" i="14"/>
  <c r="F4" i="14"/>
  <c r="E4" i="14"/>
  <c r="I4" i="14"/>
  <c r="E5" i="14"/>
  <c r="M5" i="14"/>
  <c r="N5" i="14"/>
  <c r="F5" i="14"/>
  <c r="J5" i="14"/>
  <c r="J4" i="14"/>
  <c r="D4" i="14"/>
  <c r="K4" i="14"/>
  <c r="H3" i="14"/>
  <c r="H5" i="14"/>
  <c r="H4" i="14"/>
  <c r="M3" i="14"/>
  <c r="D3" i="14"/>
  <c r="D5" i="14"/>
  <c r="I5" i="14"/>
  <c r="L5" i="14"/>
  <c r="C5" i="14"/>
  <c r="K5" i="14"/>
  <c r="B5" i="14"/>
  <c r="C4" i="14"/>
  <c r="L3" i="14"/>
  <c r="E3" i="14"/>
  <c r="C3" i="14"/>
  <c r="B3" i="14"/>
  <c r="F3" i="14"/>
  <c r="N7" i="14" l="1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<sst xmlns="http://schemas.openxmlformats.org/spreadsheetml/2006/main" count="211" uniqueCount="33">
  <si>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</si>
  <si>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</si>
  <si>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</si>
  <si>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</si>
  <si>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</si>
  <si>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</si>
  <si>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</si>
  <si>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</si>
  <si>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</si>
  <si>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</si>
  <si>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</si>
  <si>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</si>
  <si>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</si>
  <si>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</si>
  <si>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</si>
  <si>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</si>
  <si>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</si>
  <si>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</si>
  <si>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</si>
  <si>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</si>
  <si>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</si>
  <si>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</si>
  <si>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</si>
  <si>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</si>
  <si>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</si>
  <si>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</si>
  <si>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</si>
  <si>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</si>
  <si>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</si>
  <si>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</si>
  <si>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</si>
  <si>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</si>
  <si>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Race: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</si>
</sst>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15" zoomScaleNormal="115" workbookViewId="0">
      <selection activeCell="I2" sqref="I2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2</v>
      </c>
      <c r="B1" s="18"/>
      <c r="C1" s="18"/>
      <c r="D1" s="18"/>
      <c r="E1" s="18"/>
      <c r="F1" s="18"/>
      <c r="G1" s="17"/>
      <c r="I1" s="19">
        <v>2023</v>
      </c>
      <c r="J1" s="19"/>
      <c r="K1" s="19"/>
      <c r="L1" s="19"/>
      <c r="M1" s="19"/>
      <c r="N1" s="19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  <c r="P2" s="10" t="s">
        <v>3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  <c r="P3" s="10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0" t="s">
        <v>16</v>
      </c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0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  <c r="P8" s="10" t="s">
        <v>19</v>
      </c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9" zoomScale="115" zoomScaleNormal="115" workbookViewId="0">
      <selection activeCell="F30" sqref="F30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13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6" zoomScale="115" zoomScaleNormal="115" workbookViewId="0">
      <selection activeCell="O34" sqref="O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14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9" zoomScale="115" zoomScaleNormal="115" workbookViewId="0">
      <selection activeCell="O34" sqref="O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15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zoomScaleNormal="100" workbookViewId="0">
      <selection activeCell="A2" sqref="A2"/>
    </sheetView>
  </sheetViews>
  <sheetFormatPr defaultRowHeight="15" x14ac:dyDescent="0.25"/>
  <cols>
    <col min="12" max="12" width="10.140625" customWidth="1"/>
  </cols>
  <sheetData>
    <row r="1" spans="1:14" s="9" customFormat="1" ht="18.75" x14ac:dyDescent="0.3">
      <c r="A1" s="18" t="s">
        <v>18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4" ht="38.25" x14ac:dyDescent="0.25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4" ht="15" customHeight="1" x14ac:dyDescent="0.25">
      <c r="A3" s="1">
        <v>1</v>
      </c>
      <c r="B3" s="7">
        <f>SUM(Jan!B34)+SUM(Feb!B34)+SUM(Mar!B34)</f>
        <v>0</v>
      </c>
      <c r="C3" s="5">
        <f>SUM(Jan!C34)+SUM(Feb!C34)+SUM(Mar!C34)</f>
        <v>0</v>
      </c>
      <c r="D3" s="7">
        <f>SUM(Jan!D34)+SUM(Feb!D34)+SUM(Mar!D34)</f>
        <v>0</v>
      </c>
      <c r="E3" s="5">
        <f>SUM(Jan!E34)+SUM(Feb!E34)+SUM(Mar!E34)</f>
        <v>0</v>
      </c>
      <c r="F3" s="7">
        <f>SUM(Jan!F34)+SUM(Feb!F34)+SUM(Mar!F34)</f>
        <v>0</v>
      </c>
      <c r="G3" s="7">
        <f>SUM(Jan!G34)+SUM(Feb!G34)+SUM(Mar!G34)</f>
        <v>0</v>
      </c>
      <c r="H3" s="5">
        <f>SUM(Jan!H34)+SUM(Feb!H34)+SUM(Mar!H34)</f>
        <v>0</v>
      </c>
      <c r="I3" s="7">
        <f>SUM(Jan!I34)+SUM(Feb!I34)+SUM(Mar!I34)</f>
        <v>0</v>
      </c>
      <c r="J3" s="5">
        <f>SUM(Jan!J34)+SUM(Feb!J34)+SUM(Mar!J34)</f>
        <v>0</v>
      </c>
      <c r="K3" s="7">
        <f>SUM(Jan!K34)+SUM(Feb!K34)+SUM(Mar!K34)</f>
        <v>0</v>
      </c>
      <c r="L3" s="5">
        <f>SUM(Jan!L34)+SUM(Feb!L34)+SUM(Mar!L34)</f>
        <v>0</v>
      </c>
      <c r="M3" s="7">
        <f>SUM(Jan!M34)+SUM(Feb!M34)+SUM(Mar!M34)</f>
        <v>0</v>
      </c>
      <c r="N3" s="5">
        <f>SUM(Jan!N34)+SUM(Feb!N34)+SUM(Mar!N34)</f>
        <v>0</v>
      </c>
    </row>
    <row r="4" spans="1:14" ht="15" customHeight="1" x14ac:dyDescent="0.25">
      <c r="A4" s="1">
        <v>2</v>
      </c>
      <c r="B4" s="7">
        <f>SUM(Apr!B34)+SUM(May!B34)+SUM(Jun!B34)</f>
        <v>388</v>
      </c>
      <c r="C4" s="5">
        <f>SUM(Apr!C34)+SUM(May!C34)+SUM(Jun!C34)</f>
        <v>123</v>
      </c>
      <c r="D4" s="7">
        <f>SUM(Apr!D34)+SUM(May!D34)+SUM(Jun!D34)</f>
        <v>259</v>
      </c>
      <c r="E4" s="5">
        <f>SUM(Apr!E34)+SUM(May!E34)+SUM(Jun!E34)</f>
        <v>6</v>
      </c>
      <c r="F4" s="7">
        <f>SUM(Apr!F34)+SUM(May!F34)+SUM(Jun!F34)</f>
        <v>122</v>
      </c>
      <c r="G4" s="7">
        <f>SUM(Apr!G34)+SUM(May!G34)+SUM(Jun!G34)</f>
        <v>236</v>
      </c>
      <c r="H4" s="5">
        <f>SUM(Apr!H34)+SUM(May!H34)+SUM(Jun!H34)</f>
        <v>17</v>
      </c>
      <c r="I4" s="7">
        <f>SUM(Apr!I34)+SUM(May!I34)+SUM(Jun!I34)</f>
        <v>13</v>
      </c>
      <c r="J4" s="5">
        <f>SUM(Apr!J34)+SUM(May!J34)+SUM(Jun!J34)</f>
        <v>90</v>
      </c>
      <c r="K4" s="7">
        <f>SUM(Apr!K34)+SUM(May!K34)+SUM(Jun!K34)</f>
        <v>162</v>
      </c>
      <c r="L4" s="5">
        <f>SUM(Apr!L34)+SUM(May!L34)+SUM(Jun!L34)</f>
        <v>69</v>
      </c>
      <c r="M4" s="7">
        <f>SUM(Apr!M34)+SUM(May!M34)+SUM(Jun!M34)</f>
        <v>54</v>
      </c>
      <c r="N4" s="7">
        <f>SUM(Apr!N34)+SUM(May!N34)+SUM(Jun!N34)</f>
        <v>11</v>
      </c>
    </row>
    <row r="5" spans="1:14" ht="15" customHeight="1" x14ac:dyDescent="0.25">
      <c r="A5" s="1">
        <v>3</v>
      </c>
      <c r="B5" s="7">
        <f>SUM(Jul!B34)+SUM(Aug!B34)+SUM(Sep!B34)</f>
        <v>47</v>
      </c>
      <c r="C5" s="5">
        <f>SUM(Jul!C34)+SUM(Aug!C34)+SUM(Sep!C34)</f>
        <v>19</v>
      </c>
      <c r="D5" s="7">
        <f>SUM(Jul!D34)+SUM(Aug!D34)+SUM(Sep!D34)</f>
        <v>28</v>
      </c>
      <c r="E5" s="5">
        <f>SUM(Jul!E34)+SUM(Aug!E34)+SUM(Sep!E34)</f>
        <v>0</v>
      </c>
      <c r="F5" s="7">
        <f>SUM(Jul!F34)+SUM(Aug!F34)+SUM(Sep!F34)</f>
        <v>20</v>
      </c>
      <c r="G5" s="7">
        <f>SUM(Jul!G34)+SUM(Aug!G34)+SUM(Sep!G34)</f>
        <v>27</v>
      </c>
      <c r="H5" s="5">
        <f>SUM(Jul!H34)+SUM(Aug!H34)+SUM(Sep!H34)</f>
        <v>0</v>
      </c>
      <c r="I5" s="7">
        <f>SUM(Jul!I34)+SUM(Aug!I34)+SUM(Sep!I34)</f>
        <v>0</v>
      </c>
      <c r="J5" s="5">
        <f>SUM(Jul!J34)+SUM(Aug!J34)+SUM(Sep!J34)</f>
        <v>3</v>
      </c>
      <c r="K5" s="7">
        <f>SUM(Jul!K34)+SUM(Aug!K34)+SUM(Sep!K34)</f>
        <v>1</v>
      </c>
      <c r="L5" s="5">
        <f>SUM(Jul!L34)+SUM(Aug!L34)+SUM(Sep!L34)</f>
        <v>20</v>
      </c>
      <c r="M5" s="7">
        <f>SUM(Jul!M34)+SUM(Aug!M34)+SUM(Sep!M34)</f>
        <v>21</v>
      </c>
      <c r="N5" s="5">
        <f>SUM(Jul!N34)+SUM(Aug!N34)+SUM(Sep!N34)</f>
        <v>2</v>
      </c>
    </row>
    <row r="6" spans="1:14" ht="15" customHeight="1" thickBot="1" x14ac:dyDescent="0.3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 x14ac:dyDescent="0.25">
      <c r="A7" s="4" t="s">
        <v>17</v>
      </c>
      <c r="B7" s="8">
        <f t="shared" ref="B7:N7" si="0">SUM(B3:B6)</f>
        <v>435</v>
      </c>
      <c r="C7" s="6">
        <f t="shared" si="0"/>
        <v>142</v>
      </c>
      <c r="D7" s="8">
        <f t="shared" si="0"/>
        <v>287</v>
      </c>
      <c r="E7" s="6">
        <f t="shared" si="0"/>
        <v>6</v>
      </c>
      <c r="F7" s="8">
        <f t="shared" si="0"/>
        <v>142</v>
      </c>
      <c r="G7" s="8">
        <f>SUM(G3:G6)</f>
        <v>263</v>
      </c>
      <c r="H7" s="6">
        <f t="shared" si="0"/>
        <v>17</v>
      </c>
      <c r="I7" s="8">
        <f t="shared" si="0"/>
        <v>13</v>
      </c>
      <c r="J7" s="6">
        <f t="shared" si="0"/>
        <v>93</v>
      </c>
      <c r="K7" s="8">
        <f t="shared" si="0"/>
        <v>163</v>
      </c>
      <c r="L7" s="6">
        <f t="shared" si="0"/>
        <v>89</v>
      </c>
      <c r="M7" s="8">
        <f t="shared" si="0"/>
        <v>75</v>
      </c>
      <c r="N7" s="6">
        <f t="shared" si="0"/>
        <v>13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15" zoomScaleNormal="115" workbookViewId="0">
      <selection activeCell="G34" sqref="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5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25" zoomScale="115" zoomScaleNormal="115" workbookViewId="0">
      <selection activeCell="G32" sqref="G32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6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>SUM(F3:F33)</f>
        <v>0</v>
      </c>
      <c r="G34" s="8">
        <f>SUM(G3:G33)</f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15" zoomScaleNormal="115" workbookViewId="0">
      <selection activeCell="B10" sqref="B10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7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15" zoomScaleNormal="115" workbookViewId="0">
      <selection activeCell="F13" sqref="F13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8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>
        <f>188+54</f>
        <v>242</v>
      </c>
      <c r="C3" s="12">
        <f>74+21</f>
        <v>95</v>
      </c>
      <c r="D3" s="11">
        <f>109+33</f>
        <v>142</v>
      </c>
      <c r="E3" s="12">
        <v>5</v>
      </c>
      <c r="F3" s="11">
        <f>64+24</f>
        <v>88</v>
      </c>
      <c r="G3" s="11">
        <f>96+28</f>
        <v>124</v>
      </c>
      <c r="H3" s="12">
        <f>15+2</f>
        <v>17</v>
      </c>
      <c r="I3" s="11">
        <v>13</v>
      </c>
      <c r="J3" s="12">
        <f>57+31</f>
        <v>88</v>
      </c>
      <c r="K3" s="11">
        <f>120+11</f>
        <v>131</v>
      </c>
      <c r="L3" s="12">
        <f>6+5</f>
        <v>11</v>
      </c>
      <c r="M3" s="11">
        <f>3+5</f>
        <v>8</v>
      </c>
      <c r="N3" s="12">
        <v>2</v>
      </c>
    </row>
    <row r="4" spans="1:16" x14ac:dyDescent="0.25">
      <c r="A4" s="1">
        <v>2</v>
      </c>
      <c r="B4" s="11">
        <v>16</v>
      </c>
      <c r="C4" s="12"/>
      <c r="D4" s="11">
        <v>16</v>
      </c>
      <c r="E4" s="12"/>
      <c r="F4" s="11">
        <v>4</v>
      </c>
      <c r="G4" s="11">
        <v>12</v>
      </c>
      <c r="H4" s="12"/>
      <c r="I4" s="11"/>
      <c r="J4" s="12"/>
      <c r="K4" s="11">
        <v>1</v>
      </c>
      <c r="L4" s="12">
        <v>4</v>
      </c>
      <c r="M4" s="11">
        <v>8</v>
      </c>
      <c r="N4" s="12">
        <v>3</v>
      </c>
      <c r="P4" s="22"/>
    </row>
    <row r="5" spans="1:16" x14ac:dyDescent="0.25">
      <c r="A5" s="1">
        <v>3</v>
      </c>
      <c r="B5" s="11">
        <v>33</v>
      </c>
      <c r="C5" s="12">
        <v>11</v>
      </c>
      <c r="D5" s="11">
        <v>22</v>
      </c>
      <c r="E5" s="12"/>
      <c r="F5" s="11">
        <v>22</v>
      </c>
      <c r="G5" s="11">
        <v>11</v>
      </c>
      <c r="H5" s="12"/>
      <c r="I5" s="11"/>
      <c r="J5" s="12">
        <v>1</v>
      </c>
      <c r="K5" s="11">
        <v>24</v>
      </c>
      <c r="L5" s="12">
        <v>2</v>
      </c>
      <c r="M5" s="11">
        <v>6</v>
      </c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>
        <v>9</v>
      </c>
      <c r="C10" s="12">
        <v>3</v>
      </c>
      <c r="D10" s="11">
        <v>6</v>
      </c>
      <c r="E10" s="12"/>
      <c r="F10" s="11">
        <v>1</v>
      </c>
      <c r="G10" s="11">
        <v>8</v>
      </c>
      <c r="H10" s="12"/>
      <c r="I10" s="11"/>
      <c r="J10" s="12">
        <v>1</v>
      </c>
      <c r="K10" s="11">
        <v>2</v>
      </c>
      <c r="L10" s="12">
        <v>3</v>
      </c>
      <c r="M10" s="11">
        <v>3</v>
      </c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>
        <v>80</v>
      </c>
      <c r="C25" s="12">
        <v>14</v>
      </c>
      <c r="D25" s="11">
        <v>65</v>
      </c>
      <c r="E25" s="12">
        <v>1</v>
      </c>
      <c r="F25" s="11">
        <v>3</v>
      </c>
      <c r="G25" s="11">
        <v>77</v>
      </c>
      <c r="H25" s="12"/>
      <c r="I25" s="11"/>
      <c r="J25" s="12"/>
      <c r="K25" s="11">
        <v>3</v>
      </c>
      <c r="L25" s="12">
        <v>45</v>
      </c>
      <c r="M25" s="11">
        <v>27</v>
      </c>
      <c r="N25" s="12">
        <v>5</v>
      </c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380</v>
      </c>
      <c r="C34" s="6">
        <f t="shared" ref="C34:N34" si="0">SUM(C3:C33)</f>
        <v>123</v>
      </c>
      <c r="D34" s="8">
        <f t="shared" si="0"/>
        <v>251</v>
      </c>
      <c r="E34" s="6">
        <f t="shared" si="0"/>
        <v>6</v>
      </c>
      <c r="F34" s="8">
        <f t="shared" si="0"/>
        <v>118</v>
      </c>
      <c r="G34" s="8">
        <f t="shared" si="0"/>
        <v>232</v>
      </c>
      <c r="H34" s="6">
        <f t="shared" si="0"/>
        <v>17</v>
      </c>
      <c r="I34" s="8">
        <f t="shared" si="0"/>
        <v>13</v>
      </c>
      <c r="J34" s="6">
        <f t="shared" si="0"/>
        <v>90</v>
      </c>
      <c r="K34" s="8">
        <f t="shared" si="0"/>
        <v>161</v>
      </c>
      <c r="L34" s="6">
        <f t="shared" si="0"/>
        <v>65</v>
      </c>
      <c r="M34" s="8">
        <f t="shared" si="0"/>
        <v>52</v>
      </c>
      <c r="N34" s="6">
        <f t="shared" si="0"/>
        <v>10</v>
      </c>
    </row>
  </sheetData>
  <mergeCells count="3">
    <mergeCell ref="A1:F1"/>
    <mergeCell ref="I1:N1"/>
    <mergeCell ref="P4:P5"/>
  </mergeCells>
  <pageMargins left="0.25" right="0.25" top="0.25" bottom="0.25" header="0.3" footer="0.3"/>
  <pageSetup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6" zoomScale="115" zoomScaleNormal="115" workbookViewId="0">
      <selection activeCell="L33" sqref="L33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9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>
        <v>8</v>
      </c>
      <c r="C32" s="14"/>
      <c r="D32" s="13">
        <v>8</v>
      </c>
      <c r="E32" s="14"/>
      <c r="F32" s="13">
        <v>4</v>
      </c>
      <c r="G32" s="13">
        <v>4</v>
      </c>
      <c r="H32" s="14"/>
      <c r="I32" s="13"/>
      <c r="J32" s="14"/>
      <c r="K32" s="13">
        <v>1</v>
      </c>
      <c r="L32" s="14">
        <v>4</v>
      </c>
      <c r="M32" s="13">
        <v>2</v>
      </c>
      <c r="N32" s="14">
        <v>1</v>
      </c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8</v>
      </c>
      <c r="C34" s="6">
        <f t="shared" ref="C34:N34" si="0">SUM(C3:C33)</f>
        <v>0</v>
      </c>
      <c r="D34" s="8">
        <f t="shared" si="0"/>
        <v>8</v>
      </c>
      <c r="E34" s="6">
        <f t="shared" si="0"/>
        <v>0</v>
      </c>
      <c r="F34" s="8">
        <f t="shared" si="0"/>
        <v>4</v>
      </c>
      <c r="G34" s="8">
        <f t="shared" si="0"/>
        <v>4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1</v>
      </c>
      <c r="L34" s="6">
        <f t="shared" si="0"/>
        <v>4</v>
      </c>
      <c r="M34" s="8">
        <f t="shared" si="0"/>
        <v>2</v>
      </c>
      <c r="N34" s="6">
        <f t="shared" si="0"/>
        <v>1</v>
      </c>
    </row>
  </sheetData>
  <mergeCells count="3">
    <mergeCell ref="A1:F1"/>
    <mergeCell ref="I1:N1"/>
    <mergeCell ref="P4:P5"/>
  </mergeCells>
  <pageMargins left="0.25" right="0.25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15" zoomScaleNormal="115" workbookViewId="0">
      <pane ySplit="1" topLeftCell="A17" activePane="bottomLeft" state="frozen"/>
      <selection pane="bottomLeft" activeCell="O29" sqref="O29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10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>
        <v>9</v>
      </c>
      <c r="C16" s="12">
        <v>3</v>
      </c>
      <c r="D16" s="11">
        <v>6</v>
      </c>
      <c r="E16" s="12"/>
      <c r="F16" s="11">
        <v>9</v>
      </c>
      <c r="G16" s="11"/>
      <c r="H16" s="12"/>
      <c r="I16" s="11"/>
      <c r="J16" s="12">
        <v>3</v>
      </c>
      <c r="K16" s="11">
        <v>1</v>
      </c>
      <c r="L16" s="12">
        <v>3</v>
      </c>
      <c r="M16" s="11">
        <v>1</v>
      </c>
      <c r="N16" s="12">
        <v>1</v>
      </c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>
        <v>33</v>
      </c>
      <c r="C29" s="12">
        <v>15</v>
      </c>
      <c r="D29" s="11">
        <v>18</v>
      </c>
      <c r="E29" s="12"/>
      <c r="F29" s="11">
        <v>11</v>
      </c>
      <c r="G29" s="11">
        <v>22</v>
      </c>
      <c r="H29" s="12"/>
      <c r="I29" s="11"/>
      <c r="J29" s="12"/>
      <c r="K29" s="11"/>
      <c r="L29" s="12">
        <v>13</v>
      </c>
      <c r="M29" s="11">
        <v>19</v>
      </c>
      <c r="N29" s="12">
        <v>1</v>
      </c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>
        <v>5</v>
      </c>
      <c r="C33" s="12">
        <v>1</v>
      </c>
      <c r="D33" s="11">
        <v>4</v>
      </c>
      <c r="E33" s="12"/>
      <c r="F33" s="11"/>
      <c r="G33" s="11">
        <v>5</v>
      </c>
      <c r="H33" s="12"/>
      <c r="I33" s="11"/>
      <c r="J33" s="12"/>
      <c r="K33" s="11"/>
      <c r="L33" s="12">
        <v>4</v>
      </c>
      <c r="M33" s="11">
        <v>1</v>
      </c>
      <c r="N33" s="12"/>
    </row>
    <row r="34" spans="1:14" x14ac:dyDescent="0.25">
      <c r="A34" s="4" t="s">
        <v>1</v>
      </c>
      <c r="B34" s="8">
        <f>SUM(B3:B33)</f>
        <v>47</v>
      </c>
      <c r="C34" s="6">
        <f t="shared" ref="C34:N34" si="0">SUM(C3:C33)</f>
        <v>19</v>
      </c>
      <c r="D34" s="8">
        <f t="shared" si="0"/>
        <v>28</v>
      </c>
      <c r="E34" s="6">
        <f t="shared" si="0"/>
        <v>0</v>
      </c>
      <c r="F34" s="8">
        <f t="shared" si="0"/>
        <v>20</v>
      </c>
      <c r="G34" s="8">
        <f t="shared" si="0"/>
        <v>27</v>
      </c>
      <c r="H34" s="6">
        <f t="shared" si="0"/>
        <v>0</v>
      </c>
      <c r="I34" s="8">
        <f t="shared" si="0"/>
        <v>0</v>
      </c>
      <c r="J34" s="6">
        <f t="shared" si="0"/>
        <v>3</v>
      </c>
      <c r="K34" s="8">
        <f t="shared" si="0"/>
        <v>1</v>
      </c>
      <c r="L34" s="6">
        <f t="shared" si="0"/>
        <v>20</v>
      </c>
      <c r="M34" s="8">
        <f t="shared" si="0"/>
        <v>21</v>
      </c>
      <c r="N34" s="6">
        <f t="shared" si="0"/>
        <v>2</v>
      </c>
    </row>
  </sheetData>
  <mergeCells count="3">
    <mergeCell ref="A1:F1"/>
    <mergeCell ref="I1:N1"/>
    <mergeCell ref="P4:P5"/>
  </mergeCells>
  <pageMargins left="0.25" right="0.25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15" zoomScaleNormal="115" workbookViewId="0">
      <selection activeCell="F34" sqref="F34:G34"/>
    </sheetView>
  </sheetViews>
  <sheetFormatPr defaultRowHeight="15" x14ac:dyDescent="0.25"/>
  <cols>
    <col min="12" max="12" width="10.140625" customWidth="1"/>
    <col min="16" max="16" width="87.28515625" customWidth="1"/>
  </cols>
  <sheetData>
    <row r="1" spans="1:16" s="9" customFormat="1" ht="18.75" x14ac:dyDescent="0.3">
      <c r="A1" s="18" t="s">
        <v>11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6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2"/>
    </row>
    <row r="5" spans="1:16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2"/>
    </row>
    <row r="6" spans="1:16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6" zoomScale="115" zoomScaleNormal="115" workbookViewId="0">
      <selection activeCell="N34" sqref="N34"/>
    </sheetView>
  </sheetViews>
  <sheetFormatPr defaultRowHeight="15" x14ac:dyDescent="0.25"/>
  <cols>
    <col min="4" max="4" width="9.28515625" customWidth="1"/>
    <col min="12" max="12" width="10.140625" customWidth="1"/>
    <col min="15" max="15" width="87.28515625" customWidth="1"/>
  </cols>
  <sheetData>
    <row r="1" spans="1:15" s="9" customFormat="1" ht="18.75" x14ac:dyDescent="0.3">
      <c r="A1" s="18" t="s">
        <v>12</v>
      </c>
      <c r="B1" s="18"/>
      <c r="C1" s="18"/>
      <c r="D1" s="18"/>
      <c r="E1" s="18"/>
      <c r="F1" s="18"/>
      <c r="G1" s="17"/>
      <c r="I1" s="21">
        <f>Jan!$I$1</f>
        <v>2023</v>
      </c>
      <c r="J1" s="21"/>
      <c r="K1" s="21"/>
      <c r="L1" s="21"/>
      <c r="M1" s="21"/>
      <c r="N1" s="21"/>
    </row>
    <row r="2" spans="1:15" ht="38.25" x14ac:dyDescent="0.2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5" x14ac:dyDescent="0.2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 x14ac:dyDescent="0.2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2"/>
    </row>
    <row r="5" spans="1:15" x14ac:dyDescent="0.2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2"/>
    </row>
    <row r="6" spans="1:15" x14ac:dyDescent="0.2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 x14ac:dyDescent="0.2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 x14ac:dyDescent="0.2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 x14ac:dyDescent="0.2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5" x14ac:dyDescent="0.2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 x14ac:dyDescent="0.2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5" x14ac:dyDescent="0.2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2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2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2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2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2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2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2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2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2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2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2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2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2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2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2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2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2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2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2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2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5.75" thickBot="1" x14ac:dyDescent="0.3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2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Jill Weinischke</cp:lastModifiedBy>
  <cp:lastPrinted>2023-08-02T18:54:53Z</cp:lastPrinted>
  <dcterms:created xsi:type="dcterms:W3CDTF">2021-07-13T16:30:34Z</dcterms:created>
  <dcterms:modified xsi:type="dcterms:W3CDTF">2023-08-02T19:00:17Z</dcterms:modified>
</cp:coreProperties>
</file>